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701"/>
  </bookViews>
  <sheets>
    <sheet name="ნაკრები" sheetId="5" r:id="rId1"/>
    <sheet name="სამშენებლო" sheetId="18" r:id="rId2"/>
    <sheet name="ელ. სამუშაოები სუსტი დენები " sheetId="14" r:id="rId3"/>
  </sheets>
  <definedNames>
    <definedName name="_xlnm.Print_Area" localSheetId="1">სამშენებლო!$A$1:$K$80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5" i="18" l="1"/>
  <c r="H65" i="18"/>
  <c r="F65" i="18"/>
  <c r="K65" i="18" s="1"/>
  <c r="H61" i="14" l="1"/>
  <c r="F61" i="14"/>
  <c r="J60" i="14" l="1"/>
  <c r="H60" i="14"/>
  <c r="F60" i="14"/>
  <c r="K60" i="14" s="1"/>
  <c r="J59" i="14"/>
  <c r="H59" i="14"/>
  <c r="F59" i="14"/>
  <c r="J58" i="14"/>
  <c r="H58" i="14"/>
  <c r="F58" i="14"/>
  <c r="K58" i="14" s="1"/>
  <c r="J57" i="14"/>
  <c r="H57" i="14"/>
  <c r="F57" i="14"/>
  <c r="K57" i="14" s="1"/>
  <c r="J56" i="14"/>
  <c r="H56" i="14"/>
  <c r="F56" i="14"/>
  <c r="K56" i="14" s="1"/>
  <c r="J54" i="14"/>
  <c r="H54" i="14"/>
  <c r="F54" i="14"/>
  <c r="K54" i="14" s="1"/>
  <c r="J53" i="14"/>
  <c r="H53" i="14"/>
  <c r="F53" i="14"/>
  <c r="K53" i="14" s="1"/>
  <c r="J52" i="14"/>
  <c r="H52" i="14"/>
  <c r="F52" i="14"/>
  <c r="K52" i="14" s="1"/>
  <c r="J51" i="14"/>
  <c r="H51" i="14"/>
  <c r="F51" i="14"/>
  <c r="K51" i="14" s="1"/>
  <c r="J49" i="14"/>
  <c r="H49" i="14"/>
  <c r="F49" i="14"/>
  <c r="K49" i="14" s="1"/>
  <c r="J48" i="14"/>
  <c r="H48" i="14"/>
  <c r="F48" i="14"/>
  <c r="K48" i="14" s="1"/>
  <c r="J47" i="14"/>
  <c r="H47" i="14"/>
  <c r="F47" i="14"/>
  <c r="K47" i="14" s="1"/>
  <c r="J46" i="14"/>
  <c r="H46" i="14"/>
  <c r="F46" i="14"/>
  <c r="K46" i="14" s="1"/>
  <c r="J44" i="14"/>
  <c r="H44" i="14"/>
  <c r="F44" i="14"/>
  <c r="K44" i="14" s="1"/>
  <c r="J43" i="14"/>
  <c r="H43" i="14"/>
  <c r="F43" i="14"/>
  <c r="K43" i="14" s="1"/>
  <c r="J42" i="14"/>
  <c r="H42" i="14"/>
  <c r="F42" i="14"/>
  <c r="J40" i="14"/>
  <c r="H40" i="14"/>
  <c r="F40" i="14"/>
  <c r="K40" i="14" s="1"/>
  <c r="J39" i="14"/>
  <c r="H39" i="14"/>
  <c r="F39" i="14"/>
  <c r="K39" i="14" s="1"/>
  <c r="J37" i="14"/>
  <c r="H37" i="14"/>
  <c r="F37" i="14"/>
  <c r="K37" i="14" s="1"/>
  <c r="J36" i="14"/>
  <c r="H36" i="14"/>
  <c r="F36" i="14"/>
  <c r="K36" i="14" s="1"/>
  <c r="J35" i="14"/>
  <c r="H35" i="14"/>
  <c r="F35" i="14"/>
  <c r="K35" i="14" s="1"/>
  <c r="J34" i="14"/>
  <c r="H34" i="14"/>
  <c r="F34" i="14"/>
  <c r="K34" i="14" s="1"/>
  <c r="J33" i="14"/>
  <c r="H33" i="14"/>
  <c r="F33" i="14"/>
  <c r="K33" i="14" s="1"/>
  <c r="J32" i="14"/>
  <c r="H32" i="14"/>
  <c r="F32" i="14"/>
  <c r="K32" i="14" s="1"/>
  <c r="J31" i="14"/>
  <c r="H31" i="14"/>
  <c r="F31" i="14"/>
  <c r="K31" i="14" s="1"/>
  <c r="J30" i="14"/>
  <c r="H30" i="14"/>
  <c r="F30" i="14"/>
  <c r="K30" i="14" s="1"/>
  <c r="J29" i="14"/>
  <c r="H29" i="14"/>
  <c r="F29" i="14"/>
  <c r="K29" i="14" s="1"/>
  <c r="J28" i="14"/>
  <c r="H28" i="14"/>
  <c r="F28" i="14"/>
  <c r="K28" i="14" s="1"/>
  <c r="J27" i="14"/>
  <c r="H27" i="14"/>
  <c r="F27" i="14"/>
  <c r="K27" i="14" s="1"/>
  <c r="J26" i="14"/>
  <c r="H26" i="14"/>
  <c r="F26" i="14"/>
  <c r="K26" i="14" s="1"/>
  <c r="J25" i="14"/>
  <c r="H25" i="14"/>
  <c r="F25" i="14"/>
  <c r="K25" i="14" s="1"/>
  <c r="J23" i="14"/>
  <c r="H23" i="14"/>
  <c r="F23" i="14"/>
  <c r="K23" i="14" s="1"/>
  <c r="J22" i="14"/>
  <c r="H22" i="14"/>
  <c r="F22" i="14"/>
  <c r="K22" i="14" s="1"/>
  <c r="J21" i="14"/>
  <c r="H21" i="14"/>
  <c r="F21" i="14"/>
  <c r="K21" i="14" s="1"/>
  <c r="J20" i="14"/>
  <c r="H20" i="14"/>
  <c r="F20" i="14"/>
  <c r="K20" i="14" s="1"/>
  <c r="J19" i="14"/>
  <c r="H19" i="14"/>
  <c r="F19" i="14"/>
  <c r="K19" i="14" s="1"/>
  <c r="J18" i="14"/>
  <c r="H18" i="14"/>
  <c r="F18" i="14"/>
  <c r="K18" i="14" s="1"/>
  <c r="J17" i="14"/>
  <c r="H17" i="14"/>
  <c r="F17" i="14"/>
  <c r="K17" i="14" s="1"/>
  <c r="J16" i="14"/>
  <c r="H16" i="14"/>
  <c r="F16" i="14"/>
  <c r="K16" i="14" s="1"/>
  <c r="J15" i="14"/>
  <c r="H15" i="14"/>
  <c r="F15" i="14"/>
  <c r="K15" i="14" s="1"/>
  <c r="J13" i="14"/>
  <c r="H13" i="14"/>
  <c r="F13" i="14"/>
  <c r="K13" i="14" s="1"/>
  <c r="J12" i="14"/>
  <c r="H12" i="14"/>
  <c r="F12" i="14"/>
  <c r="K12" i="14" s="1"/>
  <c r="K42" i="14" l="1"/>
  <c r="K59" i="14"/>
  <c r="J16" i="18"/>
  <c r="H16" i="18"/>
  <c r="F16" i="18"/>
  <c r="J52" i="18"/>
  <c r="H52" i="18"/>
  <c r="F52" i="18"/>
  <c r="J46" i="18"/>
  <c r="H46" i="18"/>
  <c r="F46" i="18"/>
  <c r="K46" i="18" s="1"/>
  <c r="J44" i="18"/>
  <c r="H44" i="18"/>
  <c r="F44" i="18"/>
  <c r="J20" i="18"/>
  <c r="H20" i="18"/>
  <c r="F20" i="18"/>
  <c r="J26" i="18"/>
  <c r="H26" i="18"/>
  <c r="F26" i="18"/>
  <c r="K52" i="18" l="1"/>
  <c r="K44" i="18"/>
  <c r="K16" i="18"/>
  <c r="K20" i="18"/>
  <c r="K26" i="18"/>
  <c r="J15" i="18" l="1"/>
  <c r="H15" i="18"/>
  <c r="F15" i="18"/>
  <c r="K15" i="18" l="1"/>
  <c r="J14" i="18" l="1"/>
  <c r="H14" i="18"/>
  <c r="F14" i="18"/>
  <c r="K14" i="18" l="1"/>
  <c r="J13" i="18" l="1"/>
  <c r="H13" i="18"/>
  <c r="F13" i="18"/>
  <c r="K13" i="18" l="1"/>
  <c r="J61" i="14" l="1"/>
  <c r="J63" i="18" l="1"/>
  <c r="H63" i="18"/>
  <c r="F63" i="18"/>
  <c r="J60" i="18"/>
  <c r="H60" i="18"/>
  <c r="F60" i="18"/>
  <c r="K63" i="18" l="1"/>
  <c r="K60" i="18"/>
  <c r="J45" i="18" l="1"/>
  <c r="H45" i="18"/>
  <c r="F45" i="18"/>
  <c r="J34" i="18"/>
  <c r="H34" i="18"/>
  <c r="F34" i="18"/>
  <c r="K45" i="18" l="1"/>
  <c r="K34" i="18"/>
  <c r="J21" i="18"/>
  <c r="H21" i="18"/>
  <c r="F21" i="18"/>
  <c r="J61" i="18"/>
  <c r="H61" i="18"/>
  <c r="F61" i="18"/>
  <c r="K21" i="18" l="1"/>
  <c r="K61" i="18"/>
  <c r="F53" i="18"/>
  <c r="H53" i="18"/>
  <c r="J53" i="18"/>
  <c r="K53" i="18" l="1"/>
  <c r="J37" i="18"/>
  <c r="H37" i="18"/>
  <c r="F37" i="18"/>
  <c r="J36" i="18"/>
  <c r="H36" i="18"/>
  <c r="F36" i="18"/>
  <c r="K36" i="18" l="1"/>
  <c r="K37" i="18"/>
  <c r="J42" i="18"/>
  <c r="H42" i="18"/>
  <c r="F42" i="18"/>
  <c r="J41" i="18"/>
  <c r="H41" i="18"/>
  <c r="F41" i="18"/>
  <c r="K41" i="18" l="1"/>
  <c r="K42" i="18"/>
  <c r="J59" i="18"/>
  <c r="H59" i="18"/>
  <c r="F59" i="18"/>
  <c r="J58" i="18"/>
  <c r="H58" i="18"/>
  <c r="F58" i="18"/>
  <c r="K59" i="18" l="1"/>
  <c r="K58" i="18"/>
  <c r="K62" i="14" l="1"/>
  <c r="K61" i="14"/>
  <c r="K63" i="14" l="1"/>
  <c r="K64" i="14" s="1"/>
  <c r="K65" i="14" s="1"/>
  <c r="K66" i="14" s="1"/>
  <c r="K67" i="14" s="1"/>
  <c r="J27" i="18" l="1"/>
  <c r="H27" i="18"/>
  <c r="F27" i="18"/>
  <c r="J56" i="18"/>
  <c r="H56" i="18"/>
  <c r="F56" i="18"/>
  <c r="J55" i="18"/>
  <c r="H55" i="18"/>
  <c r="F55" i="18"/>
  <c r="K27" i="18" l="1"/>
  <c r="K56" i="18"/>
  <c r="K55" i="18"/>
  <c r="J66" i="18"/>
  <c r="H66" i="18"/>
  <c r="F66" i="18"/>
  <c r="K66" i="18" l="1"/>
  <c r="J68" i="18"/>
  <c r="H68" i="18"/>
  <c r="F68" i="18"/>
  <c r="J67" i="18"/>
  <c r="H67" i="18"/>
  <c r="F67" i="18"/>
  <c r="J64" i="18"/>
  <c r="H64" i="18"/>
  <c r="F64" i="18"/>
  <c r="J62" i="18"/>
  <c r="H62" i="18"/>
  <c r="F62" i="18"/>
  <c r="J57" i="18"/>
  <c r="H57" i="18"/>
  <c r="F57" i="18"/>
  <c r="J51" i="18"/>
  <c r="H51" i="18"/>
  <c r="F51" i="18"/>
  <c r="J50" i="18"/>
  <c r="H50" i="18"/>
  <c r="F50" i="18"/>
  <c r="J48" i="18"/>
  <c r="H48" i="18"/>
  <c r="F48" i="18"/>
  <c r="J47" i="18"/>
  <c r="H47" i="18"/>
  <c r="F47" i="18"/>
  <c r="J43" i="18"/>
  <c r="H43" i="18"/>
  <c r="F43" i="18"/>
  <c r="J40" i="18"/>
  <c r="H40" i="18"/>
  <c r="F40" i="18"/>
  <c r="J39" i="18"/>
  <c r="H39" i="18"/>
  <c r="F39" i="18"/>
  <c r="J35" i="18"/>
  <c r="H35" i="18"/>
  <c r="F35" i="18"/>
  <c r="J33" i="18"/>
  <c r="H33" i="18"/>
  <c r="F33" i="18"/>
  <c r="J32" i="18"/>
  <c r="H32" i="18"/>
  <c r="F32" i="18"/>
  <c r="J31" i="18"/>
  <c r="H31" i="18"/>
  <c r="F31" i="18"/>
  <c r="J30" i="18"/>
  <c r="H30" i="18"/>
  <c r="F30" i="18"/>
  <c r="J28" i="18"/>
  <c r="H28" i="18"/>
  <c r="F28" i="18"/>
  <c r="J25" i="18"/>
  <c r="H25" i="18"/>
  <c r="F25" i="18"/>
  <c r="J24" i="18"/>
  <c r="H24" i="18"/>
  <c r="F24" i="18"/>
  <c r="J23" i="18"/>
  <c r="H23" i="18"/>
  <c r="F23" i="18"/>
  <c r="J22" i="18"/>
  <c r="H22" i="18"/>
  <c r="F22" i="18"/>
  <c r="J18" i="18"/>
  <c r="H18" i="18"/>
  <c r="F18" i="18"/>
  <c r="J17" i="18"/>
  <c r="H17" i="18"/>
  <c r="F17" i="18"/>
  <c r="J12" i="18"/>
  <c r="H12" i="18"/>
  <c r="F12" i="18"/>
  <c r="J11" i="18"/>
  <c r="H11" i="18"/>
  <c r="F11" i="18"/>
  <c r="F69" i="18" l="1"/>
  <c r="K33" i="18"/>
  <c r="K32" i="18"/>
  <c r="K18" i="18"/>
  <c r="K28" i="18"/>
  <c r="K48" i="18"/>
  <c r="K67" i="18"/>
  <c r="K62" i="18"/>
  <c r="K57" i="18"/>
  <c r="K51" i="18"/>
  <c r="K40" i="18"/>
  <c r="K24" i="18"/>
  <c r="K22" i="18"/>
  <c r="K43" i="18"/>
  <c r="K12" i="18"/>
  <c r="K30" i="18"/>
  <c r="K39" i="18"/>
  <c r="K50" i="18"/>
  <c r="K68" i="18"/>
  <c r="K11" i="18"/>
  <c r="K23" i="18"/>
  <c r="K31" i="18"/>
  <c r="K17" i="18"/>
  <c r="K25" i="18"/>
  <c r="K35" i="18"/>
  <c r="K47" i="18"/>
  <c r="K64" i="18"/>
  <c r="H5" i="14" l="1"/>
  <c r="D10" i="5" l="1"/>
  <c r="H69" i="18" l="1"/>
  <c r="J69" i="18"/>
  <c r="K69" i="18" l="1"/>
  <c r="K70" i="18" s="1"/>
  <c r="K71" i="18" s="1"/>
  <c r="K72" i="18" s="1"/>
  <c r="K73" i="18" s="1"/>
  <c r="K74" i="18" l="1"/>
  <c r="K75" i="18" s="1"/>
  <c r="D9" i="5" l="1"/>
  <c r="D11" i="5" s="1"/>
  <c r="I5" i="18"/>
</calcChain>
</file>

<file path=xl/sharedStrings.xml><?xml version="1.0" encoding="utf-8"?>
<sst xmlns="http://schemas.openxmlformats.org/spreadsheetml/2006/main" count="281" uniqueCount="160">
  <si>
    <t>#</t>
  </si>
  <si>
    <t>6=4*5</t>
  </si>
  <si>
    <t>8=4*7</t>
  </si>
  <si>
    <t>10=4*9</t>
  </si>
  <si>
    <t>11=6+8+10</t>
  </si>
  <si>
    <t xml:space="preserve">N # </t>
  </si>
  <si>
    <t>ც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</si>
  <si>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</si>
  <si>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</si>
  <si>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</si>
  <si>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</si>
  <si>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</si>
  <si>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</si>
  <si>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</si>
  <si>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</si>
  <si>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</si>
  <si>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</si>
  <si>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</si>
  <si>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</si>
  <si>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</si>
  <si>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</si>
  <si>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</si>
  <si>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 xml:space="preserve"> </t>
  </si>
  <si>
    <t>მეტრი</t>
  </si>
  <si>
    <t>კომპიუტერული ქსელი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</si>
  <si>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</si>
  <si>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</si>
  <si>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</si>
  <si>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</si>
  <si>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</si>
  <si>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</si>
  <si>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</si>
  <si>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</si>
  <si>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</si>
  <si>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</si>
  <si>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</si>
  <si>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</si>
  <si>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</si>
  <si>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</si>
  <si>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</si>
  <si>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</si>
  <si>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</si>
  <si>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</si>
  <si>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</si>
  <si>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</si>
  <si>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</si>
  <si>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</si>
  <si>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</si>
  <si>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</si>
  <si>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</si>
  <si>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</si>
  <si>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</si>
  <si>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</si>
  <si>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</si>
  <si>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</si>
  <si>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</si>
  <si>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</si>
  <si>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</si>
  <si>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</si>
  <si>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შპალერის დემონტაჟი</t>
  </si>
  <si>
    <t>კედლები და ტიხრები (თაბშირმუყაო და ფურნიტურა KNAUF ის ფირმის)</t>
  </si>
  <si>
    <t>თაბაშირ-მუყაოს კედლების ამოჭრა კაბელების დასამალად (საჭიროებისამებრ) მთელ ფართში</t>
  </si>
  <si>
    <t>საკვანძეში არსებული კერამიკული ფილების აღდგენა დაფუგვა</t>
  </si>
  <si>
    <t>ოპერატორების უკანა კედლის დეკორატიული ღებვა დიზაინის მიხედვით სპეციალური საღებავებით (ral 3020, palazzo 360, patina 120, ral 4008) (ყველა საჭირო მასალით)</t>
  </si>
  <si>
    <t>არსებული მდფ - ის კარის აღდგენა, საკეტით და სახელურით შეცვლა (საჭიროებისამებრ)</t>
  </si>
  <si>
    <t>შვეიცარის მოწყობა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</si>
  <si>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</si>
  <si>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ჭერი KNAUF -ს  ფილა</t>
  </si>
  <si>
    <t>გამწოვი ვენტილატორი</t>
  </si>
  <si>
    <t>სარკე (საჭიროებისამებრ)</t>
  </si>
  <si>
    <t>რემონტის მიმდინარეობისას  ავეჯის და ტექნიკის შეფუთვა, ასევე ავეჯის გადაადგილება და უკან დაბრუნება</t>
  </si>
  <si>
    <t>კომ</t>
  </si>
  <si>
    <t xml:space="preserve">რემონტის დასრულების შემდეგ ფართის და  მიმდებარე  ტერიტორიის გენერალური დალაგება/დასუფთავება +  ვიტაჟების/ვიტრინების  წმენდა შიგნიდან  + გარედან </t>
  </si>
  <si>
    <t>კომპ.</t>
  </si>
  <si>
    <t>გრანიტის დაზიანებული ფილების აღდგენა არსებულის მსგავსი ფილებით (დამკვეთთან შეთანხმებით) (საჭიროებისამებრ)</t>
  </si>
  <si>
    <t>გრანიტის პლინტუსის მოწყობა/გამაგრება (საჭიროებისამებრ)</t>
  </si>
  <si>
    <t>ამსტრონგის შეკიდული ჭერის მოწყობა ნესტგამძლე ფილებით (საჭიროებისამებრ)</t>
  </si>
  <si>
    <t>რადიატორების დემონტაჟი/მონტაჟი (სამღებრო სამუშაოებისთვის)</t>
  </si>
  <si>
    <t>რადიატორების შეღებვა (საჭიროებისამებრ)</t>
  </si>
  <si>
    <t>არსებული თაბაშირ მუყაოს კედლების აღდგენა (საკომუნიკაციო არხებისთვის, ასევე დაზიანებული ფილების. საჭიროებისამებრ)</t>
  </si>
  <si>
    <t>არსებული რკინის კარის დაზიანებული ადგილების აღდგენა ლითონით და დამუშავება. საკეტით და სახელურით (საჭიროებისამებრ)</t>
  </si>
  <si>
    <t>არსებული ამსტრონგის შეკიდული ჭერის პროფილების და ფილების გაწმენდა შეკეთება (დამკვეთთან შეთანხმებით) (საჭიროებისამებრ)</t>
  </si>
  <si>
    <t>არსებული ამსტრონგის ფილების დემონტაჟი/მონტაჟი კომუნიკაციების გასაყვანად მთელ ფართში (საჭიროებისამებრ)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</si>
  <si>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</si>
  <si>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</si>
  <si>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</si>
  <si>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კლემა ჩასარჭობი 3-ანი</t>
  </si>
  <si>
    <t>კაბელის შემკვრელი თეთრი</t>
  </si>
  <si>
    <t xml:space="preserve">შემკვრელის დამჭერი ბეტონის </t>
  </si>
  <si>
    <t>როზეტის ბუდე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</si>
  <si>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</si>
  <si>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</si>
  <si>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</si>
  <si>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არსებული კარის ღებვა თეთრ ფრად (რკინა, მდფ)</t>
  </si>
  <si>
    <t>არსებული ალუმინის კარის აღდგენა, საკეტით და სახელურით შეცვლა (საჭიროებისამებრ)</t>
  </si>
  <si>
    <t>არსებული ფასადის ფანჯრების რევიზია, საკეტის და სახელურის შეცვლა (საჭიროებისამებრ)</t>
  </si>
  <si>
    <t>გრ/მ</t>
  </si>
  <si>
    <t xml:space="preserve"> არსებული კერამიკული ფილების დაფუგვა </t>
  </si>
  <si>
    <t>გამწოვის ცხაური (ფასადზე არსებულის მსგავსი)</t>
  </si>
  <si>
    <t>მთავარი გამანაწილებელი ფარი DB  (მაღალი ხარისხის)</t>
  </si>
  <si>
    <t>ავტომატური ამომრთველი 16ა 1 პოლუსა</t>
  </si>
  <si>
    <t>ფურნიტურა მაღალი ხარისხის, დიზაინი/ფერი დამკვეთთან შეთანხმებით</t>
  </si>
  <si>
    <t xml:space="preserve">სანათები </t>
  </si>
  <si>
    <t xml:space="preserve">კაბელების ჩასმა და დამალვა თაბაშირ-მუყაოს კედლებში (საჭიროებისამებრ) </t>
  </si>
  <si>
    <t xml:space="preserve">      ობიექტის დასახელება: "ლიბერთი", ქ.თბილისი: ზ. ფალიაშვილის N38</t>
  </si>
  <si>
    <t>ლამინატის დემოტაჟი</t>
  </si>
  <si>
    <t xml:space="preserve">კედლების დამუშავება და მაღალი ხარისხით შეღებვა, საღებავი  Vitex Classic  თეთრი (დამკვეთთან შეთანხმებით) </t>
  </si>
  <si>
    <t>არსებული ლამინირებული პლინტუსის დემონტაჟი</t>
  </si>
  <si>
    <t>ფასადზე დაზიანებული გაჯის ჩამოყრა</t>
  </si>
  <si>
    <t xml:space="preserve">ფასადის შელესვა  (საჭირეოებისამებრ)  (დამკვეთთან შეთანხმებით) </t>
  </si>
  <si>
    <t>კიბის კონსტრუქციის ლითონის შეღებვა (ფერი დამკვეთთან შეთანხმებით)</t>
  </si>
  <si>
    <t>არსებული ლითონის სამზოლიანი მოაჯირის შეღებვა (ფერი დამკვეთთან შეთანხმებით)</t>
  </si>
  <si>
    <t>ალუმინის კუთხოვანების და გადამყვანების მოწყობა</t>
  </si>
  <si>
    <t>ცენტრალური ორფრთიანი კარი აღდგენა, საკეტით და სახელურით შეცვლა (საჭიროებისამებრ)</t>
  </si>
  <si>
    <t>არსებული თაბაშირ მუყაოს ჭერის ამოჭრა აღდგენა (საკომუნიკაციო არხებისთვის, ასევე დაზიანებული ფილების გამოსაყენებლად საჭიროებისამებრ)</t>
  </si>
  <si>
    <t>არსებული სავენტილაციო ცხაურების გაწმედა</t>
  </si>
  <si>
    <t>ფასადის ვიტრაჟის დემონტაჟი (დამკვეთთან შეთანხმებით)</t>
  </si>
  <si>
    <t>ფასადზე არსებულის მსგავსი ვიტრაჟის მოწყობა (მინა პაკეტი) გადაკრული დამცავი ფირით (200 მიკრონი)</t>
  </si>
  <si>
    <t>ლამინატის დაგება (ქვეშსაგებით)  32 ან 33 კლასი, ევროპული წარმოების, მაღალი ხარისხის (დამკვეთთან შეთანხმებით)</t>
  </si>
  <si>
    <t>მდფ ის პლინტუსი (მაღალი ხარისხის (დამკვეთთან შეთანხმებით ))</t>
  </si>
  <si>
    <t>კონდიცონერის დრენაჟების დაგრძელება  ფასადზე</t>
  </si>
  <si>
    <t>გარე კონდიციონერის ცხაურის დამუშავება და ღებვა ანტიკოროზიული საღებავით (დამკვეთთან შეთანხმებით)</t>
  </si>
  <si>
    <t>თაბაშირ-მუყაოს ჭერის დამუშავება და მაღალი ხარისხით ღებვა საღებავი Vitex Classic  თეთრი   (დამკვეთთან შეთანხმებით) (რიგელები ქვედა მხარე)</t>
  </si>
  <si>
    <t xml:space="preserve">გამანაწილებელი კოლოფი  </t>
  </si>
  <si>
    <t>კლემა ჩასარჭობი 4-ანი</t>
  </si>
  <si>
    <t>კლემა ჩასარჭობი 5-ანი</t>
  </si>
  <si>
    <t>პლასტმასის საკაბელო არხი 60/40 (კომპლექტი)</t>
  </si>
  <si>
    <t>ავტომატური ამომრთველი 63ა 3 პოლუსა</t>
  </si>
  <si>
    <t>ავტომატური ამომრთველი 32ა 3 პოლუსა</t>
  </si>
  <si>
    <t>ავტომატური ამომრთველი 63ა 2 პოლუსა (არსებული)</t>
  </si>
  <si>
    <t>ავტომატური ამომრთველი 25ა 1 პოლუსა</t>
  </si>
  <si>
    <t>ნათურა მწვანე 230ვ ბუდით</t>
  </si>
  <si>
    <t>C კლასის გადაძაბვიდან და III,IV კლასი მეხისგან დაცვა 20kA, 280V</t>
  </si>
  <si>
    <t>დნ. მცველის ამომრთველიანი ბუდე 50A-მდე</t>
  </si>
  <si>
    <t>დნობადი მცველი 50ა</t>
  </si>
  <si>
    <t>დიფერენც. გაჟონვის რელე 2 პოლუსა 25ა 30მა</t>
  </si>
  <si>
    <t>კომპლ.</t>
  </si>
  <si>
    <t>კარადა გ/მ ლითონის</t>
  </si>
  <si>
    <t>ფარის მაკომპლექტებლები</t>
  </si>
  <si>
    <t>როზეტი დამიწების კონტაქტით თეთრი გ/მ</t>
  </si>
  <si>
    <t xml:space="preserve">როზეტი დამიწების კონტაქტით გარე მონტაჟის </t>
  </si>
  <si>
    <t>წერტილოვანი ლედ სანათი 12ვტ (4000კელვ)  (წერტილოვანი ლედ სანათი შემსრულებლის მიერ შესყიდული დამკვეთთან შეთანხმებით)</t>
  </si>
  <si>
    <t>საევაკუაციო გასასვლელის მაჩვენებელი აკუმულატორით (ეგზიტს)  (მხოლოდ  მონტაჟი ეგზიტს აწვდის  დამკვეთი)</t>
  </si>
  <si>
    <t>კომპიუტერული და სატელოფონო ქსელის კაბელი (CAT5)</t>
  </si>
  <si>
    <t>HDM კაბელი</t>
  </si>
  <si>
    <t>პაჩკორდი (Cat5, UTP  0.5m)</t>
  </si>
  <si>
    <t>კომპიუტერის  როზეტი 2-იანი (კედელში სამონტაჟო) cat-5</t>
  </si>
  <si>
    <t>არსებული ფურნიტურის განახლება გაწმედვა</t>
  </si>
  <si>
    <t xml:space="preserve">ქსელის და დენის როზეტების გადაადგილება (საჭიროებისამებრ)  </t>
  </si>
  <si>
    <t>როზეტების და ჩამრთველების მოწესრიგება/ჩამაგრება (საჭიროებისამებრ)</t>
  </si>
  <si>
    <t>რეკის მოწესრიგება დალაგება</t>
  </si>
  <si>
    <t xml:space="preserve">ფასადის დამუშავება დაშპაკვლა, დაბრიზგვა, შეღებვა  (ფასადის საღებავით, ფერი დამკვეთთან შეთანხმებით) </t>
  </si>
  <si>
    <t>შესასვლელში ფეხის საწმენდი ხალიჩის მოწყობა ალუმინის ჩარჩოთი (გარე მოხმარების)</t>
  </si>
  <si>
    <t>შუშის 10მმ - იანი ნარწთობი დაბურული ტიხრის მოწყობა,ალუმინის პროფილით (სალაროსთან), დამცავი ფირით (200 მიკრონი) (დამკვეთთან შეთანხმებით)</t>
  </si>
  <si>
    <t>9-იანი სპლიტ კონდიციონერი (შიდა და გარე ბლოკი)</t>
  </si>
  <si>
    <t>აგრეგატების სამონტაჟო და დამხმარე მასალები (მონტაჟი შენობის უკანა კედელზე)</t>
  </si>
  <si>
    <t>წყლის შემრევი კუთხის ვენტილებით კომპლექტში. (საჭიროებისამებრ). ბრენდი: Grohe</t>
  </si>
  <si>
    <t>სამზარეულოს წყლის შემრევი კუთხის ვენტილებით კომპლექტში. (საჭიროებისამებრ). ბრენდი: Grohe</t>
  </si>
  <si>
    <r>
      <t xml:space="preserve">ფაზების გადამრთველი 63ა 3პ პაკეტნიკი </t>
    </r>
    <r>
      <rPr>
        <b/>
        <sz val="9"/>
        <rFont val="Calibri"/>
        <family val="2"/>
        <scheme val="minor"/>
      </rPr>
      <t>(აუცილებლად შეთანხმდეს დამკვეთთან)</t>
    </r>
  </si>
  <si>
    <t>ამსტრონგის პანელური ლედ სანათი 60/60 (მხოლოდ სანათს აწვდის დამკვეთი, დატვირთვა/ტრანსპორტირებას თბილისიდან: აეროპორტის დასახლებიდან ანხორციელებს შემსრულებელი)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</si>
</sst>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р_._-;\-* #,##0.00_р_._-;_-* &quot;-&quot;??_р_._-;_-@_-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9"/>
      <color theme="3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name val="Calibri"/>
      <family val="2"/>
    </font>
    <font>
      <sz val="9"/>
      <color rgb="FFFF0000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sz val="9"/>
      <color indexed="8"/>
      <name val="AcadNusx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24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justify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5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8" fillId="0" borderId="0" xfId="0" applyFont="1" applyAlignment="1"/>
    <xf numFmtId="4" fontId="16" fillId="0" borderId="0" xfId="0" applyNumberFormat="1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wrapText="1"/>
    </xf>
    <xf numFmtId="0" fontId="7" fillId="0" borderId="0" xfId="0" applyFont="1" applyFill="1" applyAlignment="1"/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5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2" fontId="19" fillId="0" borderId="0" xfId="0" applyNumberFormat="1" applyFont="1" applyAlignment="1" applyProtection="1">
      <alignment wrapText="1"/>
    </xf>
    <xf numFmtId="0" fontId="19" fillId="0" borderId="0" xfId="0" applyNumberFormat="1" applyFont="1" applyProtection="1"/>
    <xf numFmtId="0" fontId="19" fillId="2" borderId="0" xfId="0" applyFont="1" applyFill="1" applyAlignment="1"/>
    <xf numFmtId="0" fontId="20" fillId="0" borderId="8" xfId="0" applyFont="1" applyFill="1" applyBorder="1" applyAlignment="1" applyProtection="1">
      <alignment horizontal="center" vertical="center"/>
    </xf>
    <xf numFmtId="2" fontId="22" fillId="5" borderId="8" xfId="0" applyNumberFormat="1" applyFont="1" applyFill="1" applyBorder="1" applyAlignment="1" applyProtection="1">
      <alignment vertical="center" wrapText="1"/>
    </xf>
    <xf numFmtId="0" fontId="22" fillId="6" borderId="8" xfId="0" applyFont="1" applyFill="1" applyBorder="1" applyAlignment="1" applyProtection="1">
      <alignment horizontal="center" vertical="center"/>
    </xf>
    <xf numFmtId="4" fontId="22" fillId="0" borderId="8" xfId="0" applyNumberFormat="1" applyFont="1" applyBorder="1" applyAlignment="1" applyProtection="1">
      <alignment horizontal="center" vertical="center"/>
      <protection locked="0"/>
    </xf>
    <xf numFmtId="4" fontId="22" fillId="0" borderId="8" xfId="0" applyNumberFormat="1" applyFont="1" applyBorder="1" applyAlignment="1" applyProtection="1">
      <alignment horizontal="center" vertical="center"/>
    </xf>
    <xf numFmtId="4" fontId="22" fillId="0" borderId="9" xfId="0" applyNumberFormat="1" applyFont="1" applyBorder="1" applyAlignment="1" applyProtection="1">
      <alignment horizontal="center" vertical="center"/>
    </xf>
    <xf numFmtId="2" fontId="22" fillId="2" borderId="8" xfId="0" applyNumberFormat="1" applyFont="1" applyFill="1" applyBorder="1" applyAlignment="1" applyProtection="1">
      <alignment vertical="center" wrapText="1"/>
    </xf>
    <xf numFmtId="0" fontId="22" fillId="0" borderId="8" xfId="0" applyFont="1" applyFill="1" applyBorder="1" applyAlignment="1" applyProtection="1">
      <alignment horizontal="center" vertical="center"/>
    </xf>
    <xf numFmtId="0" fontId="22" fillId="6" borderId="8" xfId="0" applyFont="1" applyFill="1" applyBorder="1" applyAlignment="1" applyProtection="1">
      <alignment horizontal="center" vertical="center" wrapText="1"/>
    </xf>
    <xf numFmtId="2" fontId="22" fillId="5" borderId="8" xfId="0" applyNumberFormat="1" applyFont="1" applyFill="1" applyBorder="1" applyAlignment="1" applyProtection="1">
      <alignment horizontal="left" vertical="center" wrapText="1"/>
    </xf>
    <xf numFmtId="2" fontId="22" fillId="6" borderId="8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2" fontId="23" fillId="7" borderId="8" xfId="0" applyNumberFormat="1" applyFont="1" applyFill="1" applyBorder="1" applyAlignment="1" applyProtection="1">
      <alignment horizontal="center" vertical="center" wrapText="1"/>
    </xf>
    <xf numFmtId="0" fontId="22" fillId="7" borderId="8" xfId="0" applyFont="1" applyFill="1" applyBorder="1" applyAlignment="1" applyProtection="1">
      <alignment horizontal="center" vertical="center"/>
    </xf>
    <xf numFmtId="4" fontId="22" fillId="7" borderId="8" xfId="0" applyNumberFormat="1" applyFont="1" applyFill="1" applyBorder="1" applyAlignment="1" applyProtection="1">
      <alignment horizontal="center" vertical="center"/>
      <protection locked="0"/>
    </xf>
    <xf numFmtId="4" fontId="22" fillId="7" borderId="8" xfId="0" applyNumberFormat="1" applyFont="1" applyFill="1" applyBorder="1" applyAlignment="1" applyProtection="1">
      <alignment horizontal="center" vertical="center"/>
    </xf>
    <xf numFmtId="4" fontId="22" fillId="7" borderId="9" xfId="0" applyNumberFormat="1" applyFont="1" applyFill="1" applyBorder="1" applyAlignment="1" applyProtection="1">
      <alignment horizontal="center" vertical="center"/>
    </xf>
    <xf numFmtId="2" fontId="21" fillId="7" borderId="8" xfId="0" applyNumberFormat="1" applyFont="1" applyFill="1" applyBorder="1" applyAlignment="1" applyProtection="1">
      <alignment horizontal="center" vertical="center" wrapText="1"/>
    </xf>
    <xf numFmtId="0" fontId="20" fillId="7" borderId="8" xfId="0" applyFont="1" applyFill="1" applyBorder="1" applyProtection="1"/>
    <xf numFmtId="0" fontId="20" fillId="7" borderId="8" xfId="0" applyFont="1" applyFill="1" applyBorder="1" applyAlignment="1" applyProtection="1">
      <alignment horizontal="center" vertical="center"/>
    </xf>
    <xf numFmtId="0" fontId="20" fillId="7" borderId="9" xfId="0" applyFont="1" applyFill="1" applyBorder="1" applyAlignment="1" applyProtection="1">
      <alignment horizontal="center" vertical="center"/>
    </xf>
    <xf numFmtId="0" fontId="20" fillId="7" borderId="10" xfId="0" applyFont="1" applyFill="1" applyBorder="1" applyAlignment="1" applyProtection="1">
      <alignment horizontal="center" vertical="center"/>
    </xf>
    <xf numFmtId="4" fontId="25" fillId="4" borderId="8" xfId="0" applyNumberFormat="1" applyFont="1" applyFill="1" applyBorder="1" applyAlignment="1" applyProtection="1">
      <alignment horizontal="center" vertical="center" wrapText="1"/>
    </xf>
    <xf numFmtId="0" fontId="28" fillId="8" borderId="2" xfId="0" applyFont="1" applyFill="1" applyBorder="1" applyAlignment="1" applyProtection="1">
      <alignment horizontal="center" vertical="center"/>
    </xf>
    <xf numFmtId="4" fontId="26" fillId="0" borderId="2" xfId="0" applyNumberFormat="1" applyFont="1" applyBorder="1" applyAlignment="1" applyProtection="1">
      <alignment horizontal="center" vertical="center"/>
      <protection locked="0"/>
    </xf>
    <xf numFmtId="4" fontId="26" fillId="0" borderId="2" xfId="0" applyNumberFormat="1" applyFont="1" applyBorder="1" applyAlignment="1" applyProtection="1">
      <alignment horizontal="center" vertical="center"/>
    </xf>
    <xf numFmtId="4" fontId="26" fillId="0" borderId="3" xfId="0" applyNumberFormat="1" applyFont="1" applyBorder="1" applyAlignment="1" applyProtection="1">
      <alignment horizontal="center" vertical="center"/>
    </xf>
    <xf numFmtId="0" fontId="24" fillId="7" borderId="8" xfId="0" applyFont="1" applyFill="1" applyBorder="1" applyAlignment="1" applyProtection="1">
      <alignment horizontal="center" vertical="center" wrapText="1"/>
    </xf>
    <xf numFmtId="4" fontId="29" fillId="7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vertical="center" wrapText="1"/>
    </xf>
    <xf numFmtId="0" fontId="22" fillId="6" borderId="11" xfId="0" applyFont="1" applyFill="1" applyBorder="1" applyAlignment="1" applyProtection="1">
      <alignment horizontal="center" vertical="center"/>
    </xf>
    <xf numFmtId="0" fontId="31" fillId="0" borderId="8" xfId="6" applyFont="1" applyFill="1" applyBorder="1" applyAlignment="1">
      <alignment horizontal="center" vertical="center" wrapText="1"/>
    </xf>
    <xf numFmtId="4" fontId="27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7" fillId="4" borderId="8" xfId="0" applyNumberFormat="1" applyFont="1" applyFill="1" applyBorder="1" applyAlignment="1" applyProtection="1">
      <alignment horizontal="center" vertical="center" wrapText="1"/>
    </xf>
    <xf numFmtId="4" fontId="32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7" fillId="4" borderId="9" xfId="0" applyNumberFormat="1" applyFont="1" applyFill="1" applyBorder="1" applyAlignment="1" applyProtection="1">
      <alignment horizontal="center" vertical="center" wrapText="1"/>
    </xf>
    <xf numFmtId="0" fontId="30" fillId="0" borderId="8" xfId="0" applyNumberFormat="1" applyFont="1" applyFill="1" applyBorder="1" applyAlignment="1" applyProtection="1">
      <alignment horizontal="center" vertical="center"/>
    </xf>
    <xf numFmtId="0" fontId="31" fillId="0" borderId="8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 vertical="center"/>
    </xf>
    <xf numFmtId="0" fontId="27" fillId="0" borderId="8" xfId="5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/>
    </xf>
    <xf numFmtId="2" fontId="22" fillId="5" borderId="8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0" fontId="31" fillId="2" borderId="8" xfId="0" applyNumberFormat="1" applyFont="1" applyFill="1" applyBorder="1" applyAlignment="1" applyProtection="1">
      <alignment horizontal="center" vertical="center"/>
    </xf>
    <xf numFmtId="0" fontId="22" fillId="5" borderId="8" xfId="0" applyFont="1" applyFill="1" applyBorder="1" applyAlignment="1" applyProtection="1">
      <alignment horizontal="center" vertical="center"/>
    </xf>
    <xf numFmtId="4" fontId="22" fillId="2" borderId="8" xfId="0" applyNumberFormat="1" applyFont="1" applyFill="1" applyBorder="1" applyAlignment="1" applyProtection="1">
      <alignment horizontal="center" vertical="center"/>
      <protection locked="0"/>
    </xf>
    <xf numFmtId="4" fontId="22" fillId="2" borderId="8" xfId="0" applyNumberFormat="1" applyFont="1" applyFill="1" applyBorder="1" applyAlignment="1" applyProtection="1">
      <alignment horizontal="center" vertical="center"/>
    </xf>
    <xf numFmtId="4" fontId="22" fillId="2" borderId="9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>
      <alignment wrapText="1"/>
    </xf>
    <xf numFmtId="0" fontId="5" fillId="2" borderId="0" xfId="0" applyFont="1" applyFill="1" applyProtection="1"/>
    <xf numFmtId="2" fontId="28" fillId="2" borderId="2" xfId="0" applyNumberFormat="1" applyFont="1" applyFill="1" applyBorder="1" applyAlignment="1" applyProtection="1">
      <alignment vertical="center" wrapText="1"/>
    </xf>
    <xf numFmtId="2" fontId="28" fillId="2" borderId="0" xfId="0" applyNumberFormat="1" applyFont="1" applyFill="1" applyBorder="1" applyAlignment="1" applyProtection="1">
      <alignment vertical="center" wrapText="1"/>
    </xf>
    <xf numFmtId="0" fontId="33" fillId="0" borderId="8" xfId="0" applyFont="1" applyFill="1" applyBorder="1" applyAlignment="1" applyProtection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26" fillId="0" borderId="2" xfId="7" applyNumberFormat="1" applyFont="1" applyFill="1" applyBorder="1" applyAlignment="1">
      <alignment vertical="center" wrapText="1"/>
    </xf>
    <xf numFmtId="0" fontId="26" fillId="0" borderId="2" xfId="7" applyFont="1" applyFill="1" applyBorder="1" applyAlignment="1">
      <alignment horizontal="center" vertical="center"/>
    </xf>
    <xf numFmtId="0" fontId="27" fillId="0" borderId="2" xfId="5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 applyProtection="1">
      <alignment horizontal="center" vertical="center"/>
    </xf>
    <xf numFmtId="4" fontId="26" fillId="0" borderId="3" xfId="0" applyNumberFormat="1" applyFont="1" applyFill="1" applyBorder="1" applyAlignment="1" applyProtection="1">
      <alignment horizontal="center" vertical="center"/>
    </xf>
    <xf numFmtId="4" fontId="34" fillId="0" borderId="2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Alignment="1"/>
    <xf numFmtId="4" fontId="26" fillId="4" borderId="2" xfId="0" applyNumberFormat="1" applyFont="1" applyFill="1" applyBorder="1" applyAlignment="1" applyProtection="1">
      <alignment horizontal="center" vertical="center"/>
      <protection locked="0"/>
    </xf>
    <xf numFmtId="4" fontId="26" fillId="4" borderId="2" xfId="0" applyNumberFormat="1" applyFont="1" applyFill="1" applyBorder="1" applyAlignment="1" applyProtection="1">
      <alignment horizontal="center" vertical="center"/>
    </xf>
    <xf numFmtId="4" fontId="26" fillId="4" borderId="3" xfId="0" applyNumberFormat="1" applyFont="1" applyFill="1" applyBorder="1" applyAlignment="1" applyProtection="1">
      <alignment horizontal="center" vertical="center"/>
    </xf>
    <xf numFmtId="4" fontId="34" fillId="4" borderId="2" xfId="0" applyNumberFormat="1" applyFont="1" applyFill="1" applyBorder="1" applyAlignment="1" applyProtection="1">
      <alignment horizontal="center" vertical="center"/>
    </xf>
    <xf numFmtId="0" fontId="26" fillId="0" borderId="2" xfId="6" applyNumberFormat="1" applyFont="1" applyFill="1" applyBorder="1" applyAlignment="1">
      <alignment horizontal="left" vertical="center" wrapText="1"/>
    </xf>
    <xf numFmtId="0" fontId="26" fillId="0" borderId="2" xfId="6" applyFont="1" applyFill="1" applyBorder="1" applyAlignment="1">
      <alignment horizontal="center" vertical="center"/>
    </xf>
    <xf numFmtId="0" fontId="26" fillId="0" borderId="2" xfId="6" applyFont="1" applyBorder="1" applyAlignment="1">
      <alignment horizontal="left" vertical="center"/>
    </xf>
    <xf numFmtId="0" fontId="26" fillId="0" borderId="2" xfId="6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/>
    </xf>
    <xf numFmtId="0" fontId="34" fillId="0" borderId="2" xfId="6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26" fillId="2" borderId="2" xfId="6" applyNumberFormat="1" applyFont="1" applyFill="1" applyBorder="1" applyAlignment="1">
      <alignment horizontal="left" vertical="center" wrapText="1"/>
    </xf>
    <xf numFmtId="0" fontId="26" fillId="2" borderId="2" xfId="6" applyFont="1" applyFill="1" applyBorder="1" applyAlignment="1">
      <alignment horizontal="center" vertical="center"/>
    </xf>
    <xf numFmtId="0" fontId="27" fillId="2" borderId="2" xfId="5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 vertical="center" wrapText="1"/>
    </xf>
    <xf numFmtId="0" fontId="31" fillId="2" borderId="8" xfId="6" applyFont="1" applyFill="1" applyBorder="1" applyAlignment="1">
      <alignment horizontal="left" vertical="center" wrapText="1"/>
    </xf>
    <xf numFmtId="2" fontId="22" fillId="2" borderId="12" xfId="0" applyNumberFormat="1" applyFont="1" applyFill="1" applyBorder="1" applyAlignment="1" applyProtection="1">
      <alignment vertical="center" wrapText="1"/>
    </xf>
    <xf numFmtId="0" fontId="26" fillId="2" borderId="2" xfId="7" applyNumberFormat="1" applyFont="1" applyFill="1" applyBorder="1" applyAlignment="1">
      <alignment vertical="center" wrapText="1"/>
    </xf>
    <xf numFmtId="0" fontId="26" fillId="2" borderId="2" xfId="7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 applyProtection="1">
      <alignment horizontal="center" vertical="center"/>
      <protection locked="0"/>
    </xf>
    <xf numFmtId="4" fontId="26" fillId="2" borderId="2" xfId="0" applyNumberFormat="1" applyFont="1" applyFill="1" applyBorder="1" applyAlignment="1" applyProtection="1">
      <alignment horizontal="center" vertical="center"/>
    </xf>
    <xf numFmtId="4" fontId="26" fillId="2" borderId="3" xfId="0" applyNumberFormat="1" applyFont="1" applyFill="1" applyBorder="1" applyAlignment="1" applyProtection="1">
      <alignment horizontal="center" vertical="center"/>
    </xf>
    <xf numFmtId="4" fontId="34" fillId="2" borderId="2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36" fillId="4" borderId="3" xfId="6" applyFont="1" applyFill="1" applyBorder="1" applyAlignment="1">
      <alignment horizontal="center" vertical="center"/>
    </xf>
    <xf numFmtId="0" fontId="36" fillId="4" borderId="7" xfId="6" applyFont="1" applyFill="1" applyBorder="1" applyAlignment="1">
      <alignment horizontal="center" vertical="center"/>
    </xf>
    <xf numFmtId="0" fontId="36" fillId="4" borderId="6" xfId="6" applyFont="1" applyFill="1" applyBorder="1" applyAlignment="1">
      <alignment horizontal="center" vertical="center"/>
    </xf>
    <xf numFmtId="0" fontId="35" fillId="4" borderId="2" xfId="6" applyFont="1" applyFill="1" applyBorder="1" applyAlignment="1">
      <alignment horizontal="center" vertical="center"/>
    </xf>
    <xf numFmtId="0" fontId="36" fillId="4" borderId="2" xfId="6" applyFont="1" applyFill="1" applyBorder="1" applyAlignment="1">
      <alignment horizontal="center" vertical="center"/>
    </xf>
    <xf numFmtId="0" fontId="24" fillId="7" borderId="8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</cellXfs>
  <cellStyles count="14">
    <cellStyle name="Comma" xfId="5" builtinId="3"/>
    <cellStyle name="Comma 2" xfId="2"/>
    <cellStyle name="Comma 2 2" xfId="9"/>
    <cellStyle name="Comma 2 3" xfId="11"/>
    <cellStyle name="Comma 2 4" xfId="8"/>
    <cellStyle name="Comma 2 5" xfId="13"/>
    <cellStyle name="Comma 3" xfId="4"/>
    <cellStyle name="Comma 4" xfId="10"/>
    <cellStyle name="Normal" xfId="0" builtinId="0"/>
    <cellStyle name="Normal 2" xfId="1"/>
    <cellStyle name="Normal 3" xfId="3"/>
    <cellStyle name="Normal 4" xfId="12"/>
    <cellStyle name="Normal_1 axali Fasebi" xfId="6"/>
    <cellStyle name="Normal_Shee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D19" sqref="D19"/>
    </sheetView>
  </sheetViews>
  <sheetFormatPr defaultRowHeight="12.75" x14ac:dyDescent="0.25"/>
  <cols>
    <col min="1" max="1" width="7.7109375" style="1" customWidth="1"/>
    <col min="2" max="2" width="8.5703125" style="1" customWidth="1"/>
    <col min="3" max="3" width="36.42578125" style="1" customWidth="1"/>
    <col min="4" max="4" width="47" style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12" x14ac:dyDescent="0.25">
      <c r="B1" s="201" t="s">
        <v>44</v>
      </c>
      <c r="C1" s="201"/>
      <c r="D1" s="201"/>
    </row>
    <row r="2" spans="1:12" x14ac:dyDescent="0.25">
      <c r="C2" s="206"/>
      <c r="D2" s="206"/>
    </row>
    <row r="3" spans="1:12" ht="18.75" customHeight="1" x14ac:dyDescent="0.25">
      <c r="A3" s="2"/>
      <c r="B3" s="207" t="s">
        <v>104</v>
      </c>
      <c r="C3" s="208"/>
      <c r="D3" s="208"/>
      <c r="E3" s="208"/>
      <c r="F3" s="208"/>
      <c r="G3" s="208"/>
      <c r="H3" s="208"/>
      <c r="I3" s="208"/>
      <c r="J3" s="208"/>
      <c r="K3" s="208"/>
    </row>
    <row r="4" spans="1:12" x14ac:dyDescent="0.25">
      <c r="B4" s="204"/>
      <c r="C4" s="204"/>
      <c r="D4" s="204"/>
    </row>
    <row r="5" spans="1:12" x14ac:dyDescent="0.25">
      <c r="C5" s="202" t="s">
        <v>28</v>
      </c>
      <c r="D5" s="203"/>
    </row>
    <row r="6" spans="1:12" x14ac:dyDescent="0.25">
      <c r="C6" s="205"/>
      <c r="D6" s="205"/>
    </row>
    <row r="7" spans="1:12" x14ac:dyDescent="0.25">
      <c r="B7" s="3" t="s">
        <v>5</v>
      </c>
      <c r="C7" s="199" t="s">
        <v>53</v>
      </c>
      <c r="D7" s="4" t="s">
        <v>54</v>
      </c>
    </row>
    <row r="8" spans="1:12" x14ac:dyDescent="0.25">
      <c r="B8" s="5"/>
      <c r="C8" s="200"/>
      <c r="D8" s="6" t="s">
        <v>55</v>
      </c>
    </row>
    <row r="9" spans="1:12" x14ac:dyDescent="0.25">
      <c r="B9" s="7">
        <v>1</v>
      </c>
      <c r="C9" s="8" t="s">
        <v>26</v>
      </c>
      <c r="D9" s="9">
        <f>სამშენებლო!K75</f>
        <v>0</v>
      </c>
    </row>
    <row r="10" spans="1:12" x14ac:dyDescent="0.25">
      <c r="B10" s="7">
        <v>2</v>
      </c>
      <c r="C10" s="136" t="s">
        <v>52</v>
      </c>
      <c r="D10" s="9">
        <f>'ელ. სამუშაოები სუსტი დენები '!K67</f>
        <v>0</v>
      </c>
    </row>
    <row r="11" spans="1:12" x14ac:dyDescent="0.25">
      <c r="B11" s="10"/>
      <c r="C11" s="11" t="s">
        <v>27</v>
      </c>
      <c r="D11" s="12">
        <f>SUM(D9:D10)</f>
        <v>0</v>
      </c>
    </row>
    <row r="12" spans="1:12" x14ac:dyDescent="0.25">
      <c r="B12" s="13"/>
      <c r="C12" s="13"/>
      <c r="D12" s="14"/>
      <c r="E12" s="15"/>
    </row>
    <row r="13" spans="1:12" x14ac:dyDescent="0.25">
      <c r="B13" s="14"/>
      <c r="C13" s="13"/>
      <c r="D13" s="13"/>
    </row>
    <row r="14" spans="1:12" s="21" customFormat="1" ht="15" x14ac:dyDescent="0.25">
      <c r="A14" s="16"/>
      <c r="B14" s="17"/>
      <c r="C14" s="18"/>
      <c r="D14" s="19"/>
      <c r="E14" s="18"/>
      <c r="F14" s="16"/>
      <c r="G14" s="16"/>
      <c r="H14" s="16"/>
      <c r="I14" s="16"/>
      <c r="J14" s="16"/>
      <c r="K14" s="16"/>
      <c r="L14" s="20"/>
    </row>
    <row r="15" spans="1:12" s="21" customFormat="1" ht="15" x14ac:dyDescent="0.25">
      <c r="B15" s="22"/>
      <c r="D15" s="23"/>
      <c r="L15" s="20"/>
    </row>
    <row r="16" spans="1:12" s="21" customFormat="1" ht="15" x14ac:dyDescent="0.25">
      <c r="B16" s="22"/>
      <c r="D16" s="23"/>
      <c r="L16" s="20"/>
    </row>
    <row r="17" spans="3:7" x14ac:dyDescent="0.25">
      <c r="C17" s="15"/>
      <c r="D17" s="15"/>
      <c r="E17" s="15"/>
      <c r="F17" s="15"/>
      <c r="G17" s="15"/>
    </row>
    <row r="18" spans="3:7" s="14" customFormat="1" x14ac:dyDescent="0.25">
      <c r="C18" s="13"/>
      <c r="D18" s="13"/>
      <c r="E18" s="13"/>
      <c r="F18" s="13"/>
      <c r="G18" s="13"/>
    </row>
    <row r="19" spans="3:7" x14ac:dyDescent="0.25">
      <c r="C19" s="15"/>
      <c r="D19" s="15"/>
      <c r="E19" s="15"/>
      <c r="F19" s="15"/>
      <c r="G19" s="15"/>
    </row>
    <row r="20" spans="3:7" x14ac:dyDescent="0.25">
      <c r="C20" s="15"/>
      <c r="D20" s="15"/>
      <c r="E20" s="15"/>
    </row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Normal="100" workbookViewId="0">
      <selection activeCell="G14" sqref="G14"/>
    </sheetView>
  </sheetViews>
  <sheetFormatPr defaultRowHeight="15" x14ac:dyDescent="0.25"/>
  <cols>
    <col min="1" max="1" width="3" style="2" bestFit="1" customWidth="1"/>
    <col min="2" max="2" width="57.140625" style="74" customWidth="1"/>
    <col min="3" max="3" width="11.5703125" style="2" customWidth="1"/>
    <col min="4" max="4" width="8" style="75" customWidth="1"/>
    <col min="5" max="5" width="8.85546875" style="2" bestFit="1" customWidth="1"/>
    <col min="6" max="6" width="11.5703125" style="2" customWidth="1"/>
    <col min="7" max="7" width="8.85546875" style="2" bestFit="1" customWidth="1"/>
    <col min="8" max="8" width="9" style="2" customWidth="1"/>
    <col min="9" max="9" width="10.5703125" style="2" bestFit="1" customWidth="1"/>
    <col min="10" max="10" width="11.7109375" style="2" customWidth="1"/>
    <col min="11" max="11" width="10.42578125" style="2" customWidth="1"/>
    <col min="12" max="12" width="25.85546875" style="49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 x14ac:dyDescent="0.25">
      <c r="A1" s="209" t="s">
        <v>56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4"/>
    </row>
    <row r="2" spans="1:12" s="1" customFormat="1" ht="12.75" x14ac:dyDescent="0.25">
      <c r="A2" s="2"/>
      <c r="B2" s="207" t="s">
        <v>104</v>
      </c>
      <c r="C2" s="208"/>
      <c r="D2" s="208"/>
      <c r="E2" s="208"/>
      <c r="F2" s="208"/>
      <c r="G2" s="208"/>
      <c r="H2" s="208"/>
      <c r="I2" s="208"/>
      <c r="J2" s="208"/>
      <c r="K2" s="208"/>
      <c r="L2" s="24"/>
    </row>
    <row r="3" spans="1:12" ht="12.75" x14ac:dyDescent="0.25">
      <c r="A3" s="1"/>
      <c r="B3" s="215"/>
      <c r="C3" s="215"/>
      <c r="D3" s="215"/>
      <c r="E3" s="215"/>
      <c r="F3" s="215"/>
      <c r="G3" s="1"/>
      <c r="H3" s="1"/>
      <c r="I3" s="25"/>
      <c r="L3" s="24"/>
    </row>
    <row r="4" spans="1:12" ht="12.75" x14ac:dyDescent="0.25">
      <c r="A4" s="26" t="s">
        <v>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2" ht="12.75" x14ac:dyDescent="0.25">
      <c r="A5" s="27"/>
      <c r="B5" s="28"/>
      <c r="C5" s="27"/>
      <c r="D5" s="29"/>
      <c r="E5" s="216" t="s">
        <v>48</v>
      </c>
      <c r="F5" s="216"/>
      <c r="G5" s="216"/>
      <c r="H5" s="216"/>
      <c r="I5" s="30">
        <f>K75</f>
        <v>0</v>
      </c>
      <c r="J5" s="31" t="s">
        <v>58</v>
      </c>
      <c r="K5" s="27"/>
      <c r="L5" s="24"/>
    </row>
    <row r="6" spans="1:12" ht="12.75" x14ac:dyDescent="0.25">
      <c r="A6" s="32"/>
      <c r="B6" s="33" t="s">
        <v>37</v>
      </c>
      <c r="C6" s="34"/>
      <c r="D6" s="35"/>
      <c r="E6" s="210" t="s">
        <v>38</v>
      </c>
      <c r="F6" s="211"/>
      <c r="G6" s="211"/>
      <c r="H6" s="211"/>
      <c r="I6" s="211"/>
      <c r="J6" s="212"/>
      <c r="K6" s="36" t="s">
        <v>27</v>
      </c>
      <c r="L6" s="24"/>
    </row>
    <row r="7" spans="1:12" ht="30" x14ac:dyDescent="0.25">
      <c r="A7" s="37" t="s">
        <v>0</v>
      </c>
      <c r="B7" s="38" t="s">
        <v>39</v>
      </c>
      <c r="C7" s="38" t="s">
        <v>40</v>
      </c>
      <c r="D7" s="38" t="s">
        <v>41</v>
      </c>
      <c r="E7" s="213" t="s">
        <v>57</v>
      </c>
      <c r="F7" s="214"/>
      <c r="G7" s="213" t="s">
        <v>50</v>
      </c>
      <c r="H7" s="214"/>
      <c r="I7" s="213" t="s">
        <v>51</v>
      </c>
      <c r="J7" s="214"/>
      <c r="K7" s="36"/>
      <c r="L7" s="24"/>
    </row>
    <row r="8" spans="1:12" x14ac:dyDescent="0.25">
      <c r="A8" s="39"/>
      <c r="B8" s="40"/>
      <c r="C8" s="41"/>
      <c r="D8" s="41"/>
      <c r="E8" s="42" t="s">
        <v>42</v>
      </c>
      <c r="F8" s="42" t="s">
        <v>43</v>
      </c>
      <c r="G8" s="42" t="s">
        <v>42</v>
      </c>
      <c r="H8" s="42" t="s">
        <v>43</v>
      </c>
      <c r="I8" s="42" t="s">
        <v>42</v>
      </c>
      <c r="J8" s="42" t="s">
        <v>43</v>
      </c>
      <c r="K8" s="36"/>
      <c r="L8" s="24"/>
    </row>
    <row r="9" spans="1:12" x14ac:dyDescent="0.25">
      <c r="A9" s="43"/>
      <c r="B9" s="44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2" ht="12.75" x14ac:dyDescent="0.25">
      <c r="A10" s="107"/>
      <c r="B10" s="124" t="s">
        <v>17</v>
      </c>
      <c r="C10" s="125"/>
      <c r="D10" s="125"/>
      <c r="E10" s="125"/>
      <c r="F10" s="126"/>
      <c r="G10" s="126"/>
      <c r="H10" s="127"/>
      <c r="I10" s="126"/>
      <c r="J10" s="127"/>
      <c r="K10" s="128"/>
      <c r="L10" s="24"/>
    </row>
    <row r="11" spans="1:12" s="1" customFormat="1" ht="12.75" x14ac:dyDescent="0.25">
      <c r="A11" s="162">
        <v>1</v>
      </c>
      <c r="B11" s="108" t="s">
        <v>59</v>
      </c>
      <c r="C11" s="109" t="s">
        <v>15</v>
      </c>
      <c r="D11" s="143">
        <v>84</v>
      </c>
      <c r="E11" s="110">
        <v>0</v>
      </c>
      <c r="F11" s="111">
        <f>E11*D11</f>
        <v>0</v>
      </c>
      <c r="G11" s="110">
        <v>0</v>
      </c>
      <c r="H11" s="111">
        <f>G11*D11</f>
        <v>0</v>
      </c>
      <c r="I11" s="110">
        <v>0</v>
      </c>
      <c r="J11" s="112">
        <f>I11*D11</f>
        <v>0</v>
      </c>
      <c r="K11" s="111">
        <f>F11+H11+J11</f>
        <v>0</v>
      </c>
      <c r="L11" s="24"/>
    </row>
    <row r="12" spans="1:12" s="1" customFormat="1" ht="24" x14ac:dyDescent="0.25">
      <c r="A12" s="162">
        <v>2</v>
      </c>
      <c r="B12" s="108" t="s">
        <v>82</v>
      </c>
      <c r="C12" s="109" t="s">
        <v>15</v>
      </c>
      <c r="D12" s="143">
        <v>40</v>
      </c>
      <c r="E12" s="110">
        <v>0</v>
      </c>
      <c r="F12" s="111">
        <f t="shared" ref="F12:F18" si="0">E12*D12</f>
        <v>0</v>
      </c>
      <c r="G12" s="110">
        <v>0</v>
      </c>
      <c r="H12" s="111">
        <f t="shared" ref="H12:H18" si="1">G12*D12</f>
        <v>0</v>
      </c>
      <c r="I12" s="110">
        <v>0</v>
      </c>
      <c r="J12" s="112">
        <f t="shared" ref="J12:J18" si="2">I12*D12</f>
        <v>0</v>
      </c>
      <c r="K12" s="111">
        <f t="shared" ref="K12:K18" si="3">F12+H12+J12</f>
        <v>0</v>
      </c>
      <c r="L12" s="24"/>
    </row>
    <row r="13" spans="1:12" s="1" customFormat="1" ht="12.75" x14ac:dyDescent="0.25">
      <c r="A13" s="162">
        <v>3</v>
      </c>
      <c r="B13" s="108" t="s">
        <v>105</v>
      </c>
      <c r="C13" s="109" t="s">
        <v>15</v>
      </c>
      <c r="D13" s="147">
        <v>54</v>
      </c>
      <c r="E13" s="110">
        <v>0</v>
      </c>
      <c r="F13" s="111">
        <f t="shared" si="0"/>
        <v>0</v>
      </c>
      <c r="G13" s="110">
        <v>0</v>
      </c>
      <c r="H13" s="111">
        <f t="shared" si="1"/>
        <v>0</v>
      </c>
      <c r="I13" s="110">
        <v>0</v>
      </c>
      <c r="J13" s="112">
        <f t="shared" si="2"/>
        <v>0</v>
      </c>
      <c r="K13" s="111">
        <f t="shared" si="3"/>
        <v>0</v>
      </c>
      <c r="L13" s="24"/>
    </row>
    <row r="14" spans="1:12" s="1" customFormat="1" x14ac:dyDescent="0.25">
      <c r="A14" s="162">
        <v>4</v>
      </c>
      <c r="B14" s="148" t="s">
        <v>107</v>
      </c>
      <c r="C14" s="115" t="s">
        <v>20</v>
      </c>
      <c r="D14" s="147">
        <v>72</v>
      </c>
      <c r="E14" s="110">
        <v>0</v>
      </c>
      <c r="F14" s="111">
        <f t="shared" si="0"/>
        <v>0</v>
      </c>
      <c r="G14" s="110">
        <v>0</v>
      </c>
      <c r="H14" s="111">
        <f t="shared" si="1"/>
        <v>0</v>
      </c>
      <c r="I14" s="110">
        <v>0</v>
      </c>
      <c r="J14" s="112">
        <f t="shared" si="2"/>
        <v>0</v>
      </c>
      <c r="K14" s="111">
        <f t="shared" si="3"/>
        <v>0</v>
      </c>
      <c r="L14" s="49"/>
    </row>
    <row r="15" spans="1:12" s="1" customFormat="1" ht="12.75" x14ac:dyDescent="0.25">
      <c r="A15" s="162">
        <v>5</v>
      </c>
      <c r="B15" s="150" t="s">
        <v>108</v>
      </c>
      <c r="C15" s="149" t="s">
        <v>15</v>
      </c>
      <c r="D15" s="151">
        <v>15</v>
      </c>
      <c r="E15" s="152">
        <v>0</v>
      </c>
      <c r="F15" s="46">
        <f t="shared" si="0"/>
        <v>0</v>
      </c>
      <c r="G15" s="152">
        <v>0</v>
      </c>
      <c r="H15" s="46">
        <f t="shared" si="1"/>
        <v>0</v>
      </c>
      <c r="I15" s="152">
        <v>0</v>
      </c>
      <c r="J15" s="47">
        <f t="shared" si="2"/>
        <v>0</v>
      </c>
      <c r="K15" s="46">
        <f t="shared" si="3"/>
        <v>0</v>
      </c>
      <c r="L15" s="24"/>
    </row>
    <row r="16" spans="1:12" s="1" customFormat="1" ht="12.75" x14ac:dyDescent="0.25">
      <c r="A16" s="162">
        <v>6</v>
      </c>
      <c r="B16" s="113" t="s">
        <v>116</v>
      </c>
      <c r="C16" s="109" t="s">
        <v>15</v>
      </c>
      <c r="D16" s="153">
        <v>5</v>
      </c>
      <c r="E16" s="110">
        <v>0</v>
      </c>
      <c r="F16" s="111">
        <f t="shared" si="0"/>
        <v>0</v>
      </c>
      <c r="G16" s="110">
        <v>0</v>
      </c>
      <c r="H16" s="111">
        <f t="shared" si="1"/>
        <v>0</v>
      </c>
      <c r="I16" s="110">
        <v>0</v>
      </c>
      <c r="J16" s="112">
        <f t="shared" si="2"/>
        <v>0</v>
      </c>
      <c r="K16" s="111">
        <f t="shared" si="3"/>
        <v>0</v>
      </c>
      <c r="L16" s="24"/>
    </row>
    <row r="17" spans="1:13" s="1" customFormat="1" ht="24" x14ac:dyDescent="0.25">
      <c r="A17" s="162">
        <v>7</v>
      </c>
      <c r="B17" s="108" t="s">
        <v>16</v>
      </c>
      <c r="C17" s="109" t="s">
        <v>18</v>
      </c>
      <c r="D17" s="143">
        <v>1.5</v>
      </c>
      <c r="E17" s="110">
        <v>0</v>
      </c>
      <c r="F17" s="111">
        <f t="shared" si="0"/>
        <v>0</v>
      </c>
      <c r="G17" s="110">
        <v>0</v>
      </c>
      <c r="H17" s="111">
        <f t="shared" si="1"/>
        <v>0</v>
      </c>
      <c r="I17" s="110">
        <v>0</v>
      </c>
      <c r="J17" s="112">
        <f t="shared" si="2"/>
        <v>0</v>
      </c>
      <c r="K17" s="111">
        <f t="shared" si="3"/>
        <v>0</v>
      </c>
      <c r="L17" s="24"/>
    </row>
    <row r="18" spans="1:13" s="1" customFormat="1" ht="12.75" x14ac:dyDescent="0.25">
      <c r="A18" s="162">
        <v>8</v>
      </c>
      <c r="B18" s="108" t="s">
        <v>7</v>
      </c>
      <c r="C18" s="109" t="s">
        <v>18</v>
      </c>
      <c r="D18" s="143">
        <v>1.5</v>
      </c>
      <c r="E18" s="110">
        <v>0</v>
      </c>
      <c r="F18" s="111">
        <f t="shared" si="0"/>
        <v>0</v>
      </c>
      <c r="G18" s="110">
        <v>0</v>
      </c>
      <c r="H18" s="111">
        <f t="shared" si="1"/>
        <v>0</v>
      </c>
      <c r="I18" s="110">
        <v>0</v>
      </c>
      <c r="J18" s="112">
        <f t="shared" si="2"/>
        <v>0</v>
      </c>
      <c r="K18" s="111">
        <f t="shared" si="3"/>
        <v>0</v>
      </c>
      <c r="L18" s="24"/>
    </row>
    <row r="19" spans="1:13" s="1" customFormat="1" ht="24" x14ac:dyDescent="0.25">
      <c r="A19" s="162"/>
      <c r="B19" s="119" t="s">
        <v>60</v>
      </c>
      <c r="C19" s="120"/>
      <c r="D19" s="135"/>
      <c r="E19" s="121"/>
      <c r="F19" s="122"/>
      <c r="G19" s="121"/>
      <c r="H19" s="122"/>
      <c r="I19" s="121"/>
      <c r="J19" s="123"/>
      <c r="K19" s="122"/>
      <c r="L19" s="24"/>
    </row>
    <row r="20" spans="1:13" s="1" customFormat="1" ht="24" x14ac:dyDescent="0.25">
      <c r="A20" s="162">
        <v>1</v>
      </c>
      <c r="B20" s="108" t="s">
        <v>110</v>
      </c>
      <c r="C20" s="115" t="s">
        <v>20</v>
      </c>
      <c r="D20" s="153">
        <v>132</v>
      </c>
      <c r="E20" s="110">
        <v>0</v>
      </c>
      <c r="F20" s="111">
        <f t="shared" ref="F20:F28" si="4">E20*D20</f>
        <v>0</v>
      </c>
      <c r="G20" s="110">
        <v>0</v>
      </c>
      <c r="H20" s="111">
        <f t="shared" ref="H20:H28" si="5">G20*D20</f>
        <v>0</v>
      </c>
      <c r="I20" s="110">
        <v>0</v>
      </c>
      <c r="J20" s="112">
        <f t="shared" ref="J20:J28" si="6">I20*D20</f>
        <v>0</v>
      </c>
      <c r="K20" s="111">
        <f t="shared" ref="K20:K28" si="7">F20+H20+J20</f>
        <v>0</v>
      </c>
      <c r="L20" s="49"/>
    </row>
    <row r="21" spans="1:13" s="1" customFormat="1" ht="24" x14ac:dyDescent="0.25">
      <c r="A21" s="162">
        <v>2</v>
      </c>
      <c r="B21" s="113" t="s">
        <v>111</v>
      </c>
      <c r="C21" s="115" t="s">
        <v>20</v>
      </c>
      <c r="D21" s="143">
        <v>22.5</v>
      </c>
      <c r="E21" s="110">
        <v>0</v>
      </c>
      <c r="F21" s="111">
        <f t="shared" ref="F21" si="8">E21*D21</f>
        <v>0</v>
      </c>
      <c r="G21" s="110">
        <v>0</v>
      </c>
      <c r="H21" s="111">
        <f t="shared" ref="H21" si="9">G21*D21</f>
        <v>0</v>
      </c>
      <c r="I21" s="110">
        <v>0</v>
      </c>
      <c r="J21" s="112">
        <f t="shared" ref="J21" si="10">I21*D21</f>
        <v>0</v>
      </c>
      <c r="K21" s="111">
        <f t="shared" ref="K21" si="11">F21+H21+J21</f>
        <v>0</v>
      </c>
      <c r="L21" s="24"/>
    </row>
    <row r="22" spans="1:13" s="1" customFormat="1" ht="24" x14ac:dyDescent="0.25">
      <c r="A22" s="162">
        <v>3</v>
      </c>
      <c r="B22" s="108" t="s">
        <v>79</v>
      </c>
      <c r="C22" s="109" t="s">
        <v>15</v>
      </c>
      <c r="D22" s="143">
        <v>45</v>
      </c>
      <c r="E22" s="110">
        <v>0</v>
      </c>
      <c r="F22" s="111">
        <f t="shared" si="4"/>
        <v>0</v>
      </c>
      <c r="G22" s="110">
        <v>0</v>
      </c>
      <c r="H22" s="111">
        <f t="shared" si="5"/>
        <v>0</v>
      </c>
      <c r="I22" s="110">
        <v>0</v>
      </c>
      <c r="J22" s="112">
        <f t="shared" si="6"/>
        <v>0</v>
      </c>
      <c r="K22" s="111">
        <f t="shared" si="7"/>
        <v>0</v>
      </c>
      <c r="L22" s="24"/>
    </row>
    <row r="23" spans="1:13" s="1" customFormat="1" ht="24" x14ac:dyDescent="0.25">
      <c r="A23" s="162">
        <v>4</v>
      </c>
      <c r="B23" s="108" t="s">
        <v>61</v>
      </c>
      <c r="C23" s="115" t="s">
        <v>20</v>
      </c>
      <c r="D23" s="143">
        <v>43</v>
      </c>
      <c r="E23" s="110">
        <v>0</v>
      </c>
      <c r="F23" s="111">
        <f t="shared" si="4"/>
        <v>0</v>
      </c>
      <c r="G23" s="110">
        <v>0</v>
      </c>
      <c r="H23" s="111">
        <f t="shared" si="5"/>
        <v>0</v>
      </c>
      <c r="I23" s="110">
        <v>0</v>
      </c>
      <c r="J23" s="112">
        <f t="shared" si="6"/>
        <v>0</v>
      </c>
      <c r="K23" s="111">
        <f t="shared" si="7"/>
        <v>0</v>
      </c>
      <c r="L23" s="24"/>
    </row>
    <row r="24" spans="1:13" s="1" customFormat="1" ht="12.75" x14ac:dyDescent="0.25">
      <c r="A24" s="162">
        <v>5</v>
      </c>
      <c r="B24" s="108" t="s">
        <v>62</v>
      </c>
      <c r="C24" s="115" t="s">
        <v>15</v>
      </c>
      <c r="D24" s="143">
        <v>34</v>
      </c>
      <c r="E24" s="110">
        <v>0</v>
      </c>
      <c r="F24" s="111">
        <f t="shared" si="4"/>
        <v>0</v>
      </c>
      <c r="G24" s="110">
        <v>0</v>
      </c>
      <c r="H24" s="111">
        <f t="shared" si="5"/>
        <v>0</v>
      </c>
      <c r="I24" s="110">
        <v>0</v>
      </c>
      <c r="J24" s="112">
        <f t="shared" si="6"/>
        <v>0</v>
      </c>
      <c r="K24" s="111">
        <f t="shared" si="7"/>
        <v>0</v>
      </c>
      <c r="L24" s="24"/>
    </row>
    <row r="25" spans="1:13" s="1" customFormat="1" ht="24" x14ac:dyDescent="0.25">
      <c r="A25" s="162">
        <v>6</v>
      </c>
      <c r="B25" s="113" t="s">
        <v>106</v>
      </c>
      <c r="C25" s="109" t="s">
        <v>15</v>
      </c>
      <c r="D25" s="144">
        <v>632</v>
      </c>
      <c r="E25" s="110">
        <v>0</v>
      </c>
      <c r="F25" s="111">
        <f t="shared" si="4"/>
        <v>0</v>
      </c>
      <c r="G25" s="110">
        <v>0</v>
      </c>
      <c r="H25" s="111">
        <f t="shared" si="5"/>
        <v>0</v>
      </c>
      <c r="I25" s="110">
        <v>0</v>
      </c>
      <c r="J25" s="112">
        <f t="shared" si="6"/>
        <v>0</v>
      </c>
      <c r="K25" s="111">
        <f t="shared" si="7"/>
        <v>0</v>
      </c>
      <c r="L25" s="24"/>
    </row>
    <row r="26" spans="1:13" s="159" customFormat="1" x14ac:dyDescent="0.25">
      <c r="A26" s="162">
        <v>7</v>
      </c>
      <c r="B26" s="108" t="s">
        <v>109</v>
      </c>
      <c r="C26" s="154" t="s">
        <v>15</v>
      </c>
      <c r="D26" s="153">
        <v>15</v>
      </c>
      <c r="E26" s="155">
        <v>0</v>
      </c>
      <c r="F26" s="156">
        <f>E26*D26</f>
        <v>0</v>
      </c>
      <c r="G26" s="155">
        <v>0</v>
      </c>
      <c r="H26" s="156">
        <f>G26*D26</f>
        <v>0</v>
      </c>
      <c r="I26" s="155">
        <v>0</v>
      </c>
      <c r="J26" s="157">
        <f>I26*D26</f>
        <v>0</v>
      </c>
      <c r="K26" s="156">
        <f>F26+H26+J26</f>
        <v>0</v>
      </c>
      <c r="L26" s="158"/>
    </row>
    <row r="27" spans="1:13" s="1" customFormat="1" ht="24" x14ac:dyDescent="0.25">
      <c r="A27" s="162">
        <v>8</v>
      </c>
      <c r="B27" s="108" t="s">
        <v>151</v>
      </c>
      <c r="C27" s="109" t="s">
        <v>15</v>
      </c>
      <c r="D27" s="143">
        <v>63</v>
      </c>
      <c r="E27" s="110">
        <v>0</v>
      </c>
      <c r="F27" s="111">
        <f t="shared" ref="F27" si="12">E27*D27</f>
        <v>0</v>
      </c>
      <c r="G27" s="110">
        <v>0</v>
      </c>
      <c r="H27" s="111">
        <f t="shared" ref="H27" si="13">G27*D27</f>
        <v>0</v>
      </c>
      <c r="I27" s="110">
        <v>0</v>
      </c>
      <c r="J27" s="112">
        <f t="shared" ref="J27" si="14">I27*D27</f>
        <v>0</v>
      </c>
      <c r="K27" s="111">
        <f t="shared" ref="K27" si="15">F27+H27+J27</f>
        <v>0</v>
      </c>
      <c r="L27" s="24"/>
    </row>
    <row r="28" spans="1:13" s="1" customFormat="1" ht="36" x14ac:dyDescent="0.25">
      <c r="A28" s="162">
        <v>9</v>
      </c>
      <c r="B28" s="113" t="s">
        <v>63</v>
      </c>
      <c r="C28" s="109" t="s">
        <v>15</v>
      </c>
      <c r="D28" s="144">
        <v>24.5</v>
      </c>
      <c r="E28" s="110">
        <v>0</v>
      </c>
      <c r="F28" s="111">
        <f t="shared" si="4"/>
        <v>0</v>
      </c>
      <c r="G28" s="110">
        <v>0</v>
      </c>
      <c r="H28" s="111">
        <f t="shared" si="5"/>
        <v>0</v>
      </c>
      <c r="I28" s="110">
        <v>0</v>
      </c>
      <c r="J28" s="112">
        <f t="shared" si="6"/>
        <v>0</v>
      </c>
      <c r="K28" s="111">
        <f t="shared" si="7"/>
        <v>0</v>
      </c>
      <c r="L28" s="24"/>
    </row>
    <row r="29" spans="1:13" s="1" customFormat="1" ht="12.75" x14ac:dyDescent="0.25">
      <c r="A29" s="162"/>
      <c r="B29" s="119" t="s">
        <v>19</v>
      </c>
      <c r="C29" s="120"/>
      <c r="D29" s="135"/>
      <c r="E29" s="121"/>
      <c r="F29" s="122"/>
      <c r="G29" s="121"/>
      <c r="H29" s="122"/>
      <c r="I29" s="121"/>
      <c r="J29" s="123"/>
      <c r="K29" s="122"/>
      <c r="L29" s="24"/>
    </row>
    <row r="30" spans="1:13" s="1" customFormat="1" ht="24" x14ac:dyDescent="0.25">
      <c r="A30" s="162">
        <v>1</v>
      </c>
      <c r="B30" s="116" t="s">
        <v>152</v>
      </c>
      <c r="C30" s="117" t="s">
        <v>15</v>
      </c>
      <c r="D30" s="144">
        <v>1.6</v>
      </c>
      <c r="E30" s="110">
        <v>0</v>
      </c>
      <c r="F30" s="111">
        <f>E30*D30</f>
        <v>0</v>
      </c>
      <c r="G30" s="110">
        <v>0</v>
      </c>
      <c r="H30" s="111">
        <f>G30*D30</f>
        <v>0</v>
      </c>
      <c r="I30" s="110">
        <v>0</v>
      </c>
      <c r="J30" s="112">
        <f>I30*D30</f>
        <v>0</v>
      </c>
      <c r="K30" s="111">
        <f>F30+H30+J30</f>
        <v>0</v>
      </c>
      <c r="L30" s="24"/>
    </row>
    <row r="31" spans="1:13" s="1" customFormat="1" ht="24" x14ac:dyDescent="0.25">
      <c r="A31" s="162">
        <v>2</v>
      </c>
      <c r="B31" s="116" t="s">
        <v>74</v>
      </c>
      <c r="C31" s="109" t="s">
        <v>15</v>
      </c>
      <c r="D31" s="144">
        <v>4</v>
      </c>
      <c r="E31" s="110">
        <v>0</v>
      </c>
      <c r="F31" s="111">
        <f>E31*D31</f>
        <v>0</v>
      </c>
      <c r="G31" s="110">
        <v>0</v>
      </c>
      <c r="H31" s="111">
        <f>G31*D31</f>
        <v>0</v>
      </c>
      <c r="I31" s="110">
        <v>0</v>
      </c>
      <c r="J31" s="112">
        <f>I31*D31</f>
        <v>0</v>
      </c>
      <c r="K31" s="111">
        <f>F31+H31+J31</f>
        <v>0</v>
      </c>
      <c r="L31" s="24"/>
      <c r="M31" s="48"/>
    </row>
    <row r="32" spans="1:13" s="1" customFormat="1" ht="24" x14ac:dyDescent="0.25">
      <c r="A32" s="162">
        <v>3</v>
      </c>
      <c r="B32" s="116" t="s">
        <v>45</v>
      </c>
      <c r="C32" s="109" t="s">
        <v>15</v>
      </c>
      <c r="D32" s="144">
        <v>2</v>
      </c>
      <c r="E32" s="110">
        <v>0</v>
      </c>
      <c r="F32" s="111">
        <f t="shared" ref="F32:F33" si="16">E32*D32</f>
        <v>0</v>
      </c>
      <c r="G32" s="110">
        <v>0</v>
      </c>
      <c r="H32" s="111">
        <f t="shared" ref="H32:H33" si="17">G32*D32</f>
        <v>0</v>
      </c>
      <c r="I32" s="110">
        <v>0</v>
      </c>
      <c r="J32" s="112">
        <f t="shared" ref="J32:J33" si="18">I32*D32</f>
        <v>0</v>
      </c>
      <c r="K32" s="111">
        <f t="shared" ref="K32:K33" si="19">F32+H32+J32</f>
        <v>0</v>
      </c>
      <c r="L32" s="24"/>
    </row>
    <row r="33" spans="1:13" s="1" customFormat="1" x14ac:dyDescent="0.25">
      <c r="A33" s="162">
        <v>4</v>
      </c>
      <c r="B33" s="148" t="s">
        <v>75</v>
      </c>
      <c r="C33" s="115" t="s">
        <v>20</v>
      </c>
      <c r="D33" s="144">
        <v>19</v>
      </c>
      <c r="E33" s="110">
        <v>0</v>
      </c>
      <c r="F33" s="111">
        <f t="shared" si="16"/>
        <v>0</v>
      </c>
      <c r="G33" s="110">
        <v>0</v>
      </c>
      <c r="H33" s="111">
        <f t="shared" si="17"/>
        <v>0</v>
      </c>
      <c r="I33" s="110">
        <v>0</v>
      </c>
      <c r="J33" s="112">
        <f t="shared" si="18"/>
        <v>0</v>
      </c>
      <c r="K33" s="111">
        <f t="shared" si="19"/>
        <v>0</v>
      </c>
      <c r="L33" s="49"/>
    </row>
    <row r="34" spans="1:13" s="1" customFormat="1" x14ac:dyDescent="0.25">
      <c r="A34" s="162">
        <v>5</v>
      </c>
      <c r="B34" s="116" t="s">
        <v>97</v>
      </c>
      <c r="C34" s="109" t="s">
        <v>15</v>
      </c>
      <c r="D34" s="144">
        <v>204</v>
      </c>
      <c r="E34" s="110">
        <v>0</v>
      </c>
      <c r="F34" s="111">
        <f>E34*D34</f>
        <v>0</v>
      </c>
      <c r="G34" s="110">
        <v>0</v>
      </c>
      <c r="H34" s="111">
        <f>G34*D34</f>
        <v>0</v>
      </c>
      <c r="I34" s="110">
        <v>0</v>
      </c>
      <c r="J34" s="112">
        <f>I34*D34</f>
        <v>0</v>
      </c>
      <c r="K34" s="111">
        <f>F34+H34+J34</f>
        <v>0</v>
      </c>
      <c r="L34" s="49"/>
    </row>
    <row r="35" spans="1:13" s="1" customFormat="1" x14ac:dyDescent="0.25">
      <c r="A35" s="162">
        <v>6</v>
      </c>
      <c r="B35" s="108" t="s">
        <v>112</v>
      </c>
      <c r="C35" s="115" t="s">
        <v>20</v>
      </c>
      <c r="D35" s="144">
        <v>8</v>
      </c>
      <c r="E35" s="110">
        <v>0</v>
      </c>
      <c r="F35" s="111">
        <f>E35*D35</f>
        <v>0</v>
      </c>
      <c r="G35" s="110">
        <v>0</v>
      </c>
      <c r="H35" s="111">
        <f>G35*D35</f>
        <v>0</v>
      </c>
      <c r="I35" s="110">
        <v>0</v>
      </c>
      <c r="J35" s="112">
        <f>I35*D35</f>
        <v>0</v>
      </c>
      <c r="K35" s="111">
        <f>F35+H35+J35</f>
        <v>0</v>
      </c>
      <c r="L35" s="49"/>
    </row>
    <row r="36" spans="1:13" s="1" customFormat="1" ht="24" x14ac:dyDescent="0.25">
      <c r="A36" s="162">
        <v>7</v>
      </c>
      <c r="B36" s="116" t="s">
        <v>118</v>
      </c>
      <c r="C36" s="117" t="s">
        <v>15</v>
      </c>
      <c r="D36" s="144">
        <v>55</v>
      </c>
      <c r="E36" s="110">
        <v>0</v>
      </c>
      <c r="F36" s="111">
        <f>E36*D36</f>
        <v>0</v>
      </c>
      <c r="G36" s="110">
        <v>0</v>
      </c>
      <c r="H36" s="111">
        <f>G36*D36</f>
        <v>0</v>
      </c>
      <c r="I36" s="110">
        <v>0</v>
      </c>
      <c r="J36" s="112">
        <f>I36*D36</f>
        <v>0</v>
      </c>
      <c r="K36" s="111">
        <f>F36+H36+J36</f>
        <v>0</v>
      </c>
      <c r="L36" s="49"/>
    </row>
    <row r="37" spans="1:13" s="1" customFormat="1" x14ac:dyDescent="0.25">
      <c r="A37" s="162">
        <v>8</v>
      </c>
      <c r="B37" s="108" t="s">
        <v>119</v>
      </c>
      <c r="C37" s="117" t="s">
        <v>20</v>
      </c>
      <c r="D37" s="144">
        <v>72</v>
      </c>
      <c r="E37" s="110">
        <v>0</v>
      </c>
      <c r="F37" s="111">
        <f>E37*D37</f>
        <v>0</v>
      </c>
      <c r="G37" s="110">
        <v>0</v>
      </c>
      <c r="H37" s="111">
        <f>G37*D37</f>
        <v>0</v>
      </c>
      <c r="I37" s="110">
        <v>0</v>
      </c>
      <c r="J37" s="112">
        <f>I37*D37</f>
        <v>0</v>
      </c>
      <c r="K37" s="111">
        <f>F37+H37+J37</f>
        <v>0</v>
      </c>
      <c r="L37" s="49"/>
    </row>
    <row r="38" spans="1:13" s="1" customFormat="1" x14ac:dyDescent="0.25">
      <c r="A38" s="162"/>
      <c r="B38" s="119" t="s">
        <v>21</v>
      </c>
      <c r="C38" s="120"/>
      <c r="D38" s="135"/>
      <c r="E38" s="121"/>
      <c r="F38" s="122"/>
      <c r="G38" s="121"/>
      <c r="H38" s="122"/>
      <c r="I38" s="121"/>
      <c r="J38" s="123"/>
      <c r="K38" s="122"/>
      <c r="L38" s="49"/>
    </row>
    <row r="39" spans="1:13" s="1" customFormat="1" ht="36" x14ac:dyDescent="0.25">
      <c r="A39" s="162">
        <v>1</v>
      </c>
      <c r="B39" s="108" t="s">
        <v>80</v>
      </c>
      <c r="C39" s="109" t="s">
        <v>6</v>
      </c>
      <c r="D39" s="144">
        <v>1</v>
      </c>
      <c r="E39" s="110">
        <v>0</v>
      </c>
      <c r="F39" s="111">
        <f t="shared" ref="F39:F48" si="20">E39*D39</f>
        <v>0</v>
      </c>
      <c r="G39" s="110">
        <v>0</v>
      </c>
      <c r="H39" s="111">
        <f t="shared" ref="H39:H48" si="21">G39*D39</f>
        <v>0</v>
      </c>
      <c r="I39" s="110">
        <v>0</v>
      </c>
      <c r="J39" s="112">
        <f t="shared" ref="J39:J48" si="22">I39*D39</f>
        <v>0</v>
      </c>
      <c r="K39" s="111">
        <f t="shared" ref="K39:K48" si="23">F39+H39+J39</f>
        <v>0</v>
      </c>
      <c r="L39" s="49"/>
    </row>
    <row r="40" spans="1:13" s="1" customFormat="1" ht="24" x14ac:dyDescent="0.25">
      <c r="A40" s="162">
        <v>2</v>
      </c>
      <c r="B40" s="108" t="s">
        <v>64</v>
      </c>
      <c r="C40" s="109" t="s">
        <v>6</v>
      </c>
      <c r="D40" s="144">
        <v>14</v>
      </c>
      <c r="E40" s="110">
        <v>0</v>
      </c>
      <c r="F40" s="111">
        <f t="shared" si="20"/>
        <v>0</v>
      </c>
      <c r="G40" s="110">
        <v>0</v>
      </c>
      <c r="H40" s="111">
        <f t="shared" si="21"/>
        <v>0</v>
      </c>
      <c r="I40" s="110">
        <v>0</v>
      </c>
      <c r="J40" s="112">
        <f t="shared" si="22"/>
        <v>0</v>
      </c>
      <c r="K40" s="111">
        <f t="shared" si="23"/>
        <v>0</v>
      </c>
      <c r="L40" s="49"/>
    </row>
    <row r="41" spans="1:13" s="1" customFormat="1" ht="24" x14ac:dyDescent="0.25">
      <c r="A41" s="162">
        <v>3</v>
      </c>
      <c r="B41" s="108" t="s">
        <v>94</v>
      </c>
      <c r="C41" s="109" t="s">
        <v>6</v>
      </c>
      <c r="D41" s="144">
        <v>1</v>
      </c>
      <c r="E41" s="110">
        <v>0</v>
      </c>
      <c r="F41" s="111">
        <f t="shared" ref="F41" si="24">E41*D41</f>
        <v>0</v>
      </c>
      <c r="G41" s="110">
        <v>0</v>
      </c>
      <c r="H41" s="111">
        <f t="shared" ref="H41" si="25">G41*D41</f>
        <v>0</v>
      </c>
      <c r="I41" s="110">
        <v>0</v>
      </c>
      <c r="J41" s="112">
        <f t="shared" ref="J41" si="26">I41*D41</f>
        <v>0</v>
      </c>
      <c r="K41" s="111">
        <f t="shared" ref="K41" si="27">F41+H41+J41</f>
        <v>0</v>
      </c>
      <c r="L41" s="49"/>
    </row>
    <row r="42" spans="1:13" s="1" customFormat="1" ht="24" x14ac:dyDescent="0.25">
      <c r="A42" s="162">
        <v>4</v>
      </c>
      <c r="B42" s="108" t="s">
        <v>95</v>
      </c>
      <c r="C42" s="109" t="s">
        <v>6</v>
      </c>
      <c r="D42" s="144">
        <v>3</v>
      </c>
      <c r="E42" s="110">
        <v>0</v>
      </c>
      <c r="F42" s="111">
        <f t="shared" ref="F42" si="28">E42*D42</f>
        <v>0</v>
      </c>
      <c r="G42" s="110">
        <v>0</v>
      </c>
      <c r="H42" s="111">
        <f t="shared" ref="H42" si="29">G42*D42</f>
        <v>0</v>
      </c>
      <c r="I42" s="110">
        <v>0</v>
      </c>
      <c r="J42" s="112">
        <f t="shared" ref="J42" si="30">I42*D42</f>
        <v>0</v>
      </c>
      <c r="K42" s="111">
        <f t="shared" ref="K42" si="31">F42+H42+J42</f>
        <v>0</v>
      </c>
      <c r="L42" s="49"/>
    </row>
    <row r="43" spans="1:13" s="1" customFormat="1" x14ac:dyDescent="0.25">
      <c r="A43" s="162">
        <v>5</v>
      </c>
      <c r="B43" s="113" t="s">
        <v>93</v>
      </c>
      <c r="C43" s="109" t="s">
        <v>6</v>
      </c>
      <c r="D43" s="144">
        <v>15</v>
      </c>
      <c r="E43" s="110">
        <v>0</v>
      </c>
      <c r="F43" s="111">
        <f t="shared" si="20"/>
        <v>0</v>
      </c>
      <c r="G43" s="110">
        <v>0</v>
      </c>
      <c r="H43" s="111">
        <f t="shared" si="21"/>
        <v>0</v>
      </c>
      <c r="I43" s="110">
        <v>0</v>
      </c>
      <c r="J43" s="112">
        <f t="shared" si="22"/>
        <v>0</v>
      </c>
      <c r="K43" s="111">
        <f t="shared" si="23"/>
        <v>0</v>
      </c>
      <c r="L43" s="49"/>
    </row>
    <row r="44" spans="1:13" s="1" customFormat="1" ht="24" x14ac:dyDescent="0.25">
      <c r="A44" s="162">
        <v>6</v>
      </c>
      <c r="B44" s="108" t="s">
        <v>113</v>
      </c>
      <c r="C44" s="109" t="s">
        <v>6</v>
      </c>
      <c r="D44" s="144">
        <v>1</v>
      </c>
      <c r="E44" s="110">
        <v>0</v>
      </c>
      <c r="F44" s="111">
        <f t="shared" si="20"/>
        <v>0</v>
      </c>
      <c r="G44" s="110">
        <v>0</v>
      </c>
      <c r="H44" s="111">
        <f t="shared" si="21"/>
        <v>0</v>
      </c>
      <c r="I44" s="110">
        <v>0</v>
      </c>
      <c r="J44" s="112">
        <f t="shared" si="22"/>
        <v>0</v>
      </c>
      <c r="K44" s="111">
        <f t="shared" si="23"/>
        <v>0</v>
      </c>
      <c r="L44" s="49"/>
    </row>
    <row r="45" spans="1:13" s="1" customFormat="1" ht="24" x14ac:dyDescent="0.25">
      <c r="A45" s="162">
        <v>7</v>
      </c>
      <c r="B45" s="113" t="s">
        <v>117</v>
      </c>
      <c r="C45" s="109" t="s">
        <v>15</v>
      </c>
      <c r="D45" s="144">
        <v>5</v>
      </c>
      <c r="E45" s="110">
        <v>0</v>
      </c>
      <c r="F45" s="111">
        <f t="shared" ref="F45:F46" si="32">E45*D45</f>
        <v>0</v>
      </c>
      <c r="G45" s="110">
        <v>0</v>
      </c>
      <c r="H45" s="111">
        <f t="shared" ref="H45:H46" si="33">G45*D45</f>
        <v>0</v>
      </c>
      <c r="I45" s="110">
        <v>0</v>
      </c>
      <c r="J45" s="112">
        <f t="shared" ref="J45:J46" si="34">I45*D45</f>
        <v>0</v>
      </c>
      <c r="K45" s="111">
        <f t="shared" ref="K45:K46" si="35">F45+H45+J45</f>
        <v>0</v>
      </c>
      <c r="L45" s="49"/>
    </row>
    <row r="46" spans="1:13" s="159" customFormat="1" ht="38.25" x14ac:dyDescent="0.25">
      <c r="A46" s="162">
        <v>8</v>
      </c>
      <c r="B46" s="150" t="s">
        <v>153</v>
      </c>
      <c r="C46" s="109" t="s">
        <v>15</v>
      </c>
      <c r="D46" s="151">
        <v>2.2000000000000002</v>
      </c>
      <c r="E46" s="152">
        <v>0</v>
      </c>
      <c r="F46" s="46">
        <f t="shared" si="32"/>
        <v>0</v>
      </c>
      <c r="G46" s="152">
        <v>0</v>
      </c>
      <c r="H46" s="46">
        <f t="shared" si="33"/>
        <v>0</v>
      </c>
      <c r="I46" s="152">
        <v>0</v>
      </c>
      <c r="J46" s="47">
        <f t="shared" si="34"/>
        <v>0</v>
      </c>
      <c r="K46" s="46">
        <f t="shared" si="35"/>
        <v>0</v>
      </c>
      <c r="L46" s="49"/>
      <c r="M46" s="48"/>
    </row>
    <row r="47" spans="1:13" s="1" customFormat="1" x14ac:dyDescent="0.25">
      <c r="A47" s="162">
        <v>9</v>
      </c>
      <c r="B47" s="108" t="s">
        <v>65</v>
      </c>
      <c r="C47" s="109" t="s">
        <v>6</v>
      </c>
      <c r="D47" s="144">
        <v>1</v>
      </c>
      <c r="E47" s="110">
        <v>0</v>
      </c>
      <c r="F47" s="111">
        <f t="shared" si="20"/>
        <v>0</v>
      </c>
      <c r="G47" s="110">
        <v>0</v>
      </c>
      <c r="H47" s="111">
        <f t="shared" si="21"/>
        <v>0</v>
      </c>
      <c r="I47" s="110">
        <v>0</v>
      </c>
      <c r="J47" s="112">
        <f t="shared" si="22"/>
        <v>0</v>
      </c>
      <c r="K47" s="111">
        <f t="shared" si="23"/>
        <v>0</v>
      </c>
      <c r="L47" s="49"/>
    </row>
    <row r="48" spans="1:13" s="1" customFormat="1" ht="24" x14ac:dyDescent="0.25">
      <c r="A48" s="162">
        <v>10</v>
      </c>
      <c r="B48" s="108" t="s">
        <v>66</v>
      </c>
      <c r="C48" s="109" t="s">
        <v>6</v>
      </c>
      <c r="D48" s="144">
        <v>18</v>
      </c>
      <c r="E48" s="110">
        <v>0</v>
      </c>
      <c r="F48" s="111">
        <f t="shared" si="20"/>
        <v>0</v>
      </c>
      <c r="G48" s="110">
        <v>0</v>
      </c>
      <c r="H48" s="111">
        <f t="shared" si="21"/>
        <v>0</v>
      </c>
      <c r="I48" s="110">
        <v>0</v>
      </c>
      <c r="J48" s="112">
        <f t="shared" si="22"/>
        <v>0</v>
      </c>
      <c r="K48" s="111">
        <f t="shared" si="23"/>
        <v>0</v>
      </c>
      <c r="L48" s="24"/>
    </row>
    <row r="49" spans="1:13" s="1" customFormat="1" x14ac:dyDescent="0.25">
      <c r="A49" s="162"/>
      <c r="B49" s="119" t="s">
        <v>67</v>
      </c>
      <c r="C49" s="120"/>
      <c r="D49" s="135"/>
      <c r="E49" s="121"/>
      <c r="F49" s="122"/>
      <c r="G49" s="121"/>
      <c r="H49" s="122"/>
      <c r="I49" s="121"/>
      <c r="J49" s="123"/>
      <c r="K49" s="122"/>
      <c r="L49" s="49"/>
    </row>
    <row r="50" spans="1:13" s="1" customFormat="1" ht="24" x14ac:dyDescent="0.25">
      <c r="A50" s="162">
        <v>1</v>
      </c>
      <c r="B50" s="108" t="s">
        <v>76</v>
      </c>
      <c r="C50" s="109" t="s">
        <v>15</v>
      </c>
      <c r="D50" s="144">
        <v>15</v>
      </c>
      <c r="E50" s="110">
        <v>0</v>
      </c>
      <c r="F50" s="111">
        <f>E50*D50</f>
        <v>0</v>
      </c>
      <c r="G50" s="110">
        <v>0</v>
      </c>
      <c r="H50" s="111">
        <f>G50*D50</f>
        <v>0</v>
      </c>
      <c r="I50" s="110">
        <v>0</v>
      </c>
      <c r="J50" s="112">
        <f>I50*D50</f>
        <v>0</v>
      </c>
      <c r="K50" s="111">
        <f>F50+H50+J50</f>
        <v>0</v>
      </c>
      <c r="L50" s="49"/>
      <c r="M50" s="48"/>
    </row>
    <row r="51" spans="1:13" s="1" customFormat="1" ht="36" x14ac:dyDescent="0.25">
      <c r="A51" s="162">
        <v>2</v>
      </c>
      <c r="B51" s="108" t="s">
        <v>81</v>
      </c>
      <c r="C51" s="109" t="s">
        <v>15</v>
      </c>
      <c r="D51" s="144">
        <v>164</v>
      </c>
      <c r="E51" s="110">
        <v>0</v>
      </c>
      <c r="F51" s="111">
        <f>E51*D51</f>
        <v>0</v>
      </c>
      <c r="G51" s="110">
        <v>0</v>
      </c>
      <c r="H51" s="111">
        <f>G51*D51</f>
        <v>0</v>
      </c>
      <c r="I51" s="110">
        <v>0</v>
      </c>
      <c r="J51" s="112">
        <f>I51*D51</f>
        <v>0</v>
      </c>
      <c r="K51" s="111">
        <f>F51+H51+J51</f>
        <v>0</v>
      </c>
      <c r="L51" s="49"/>
      <c r="M51" s="50"/>
    </row>
    <row r="52" spans="1:13" s="1" customFormat="1" ht="36" x14ac:dyDescent="0.25">
      <c r="A52" s="162">
        <v>3</v>
      </c>
      <c r="B52" s="108" t="s">
        <v>114</v>
      </c>
      <c r="C52" s="109" t="s">
        <v>15</v>
      </c>
      <c r="D52" s="147">
        <v>30</v>
      </c>
      <c r="E52" s="110">
        <v>0</v>
      </c>
      <c r="F52" s="111">
        <f t="shared" ref="F52" si="36">E52*D52</f>
        <v>0</v>
      </c>
      <c r="G52" s="110">
        <v>0</v>
      </c>
      <c r="H52" s="111">
        <f t="shared" ref="H52" si="37">G52*D52</f>
        <v>0</v>
      </c>
      <c r="I52" s="110">
        <v>0</v>
      </c>
      <c r="J52" s="112">
        <f t="shared" ref="J52" si="38">I52*D52</f>
        <v>0</v>
      </c>
      <c r="K52" s="111">
        <f t="shared" ref="K52" si="39">F52+H52+J52</f>
        <v>0</v>
      </c>
      <c r="L52" s="24"/>
    </row>
    <row r="53" spans="1:13" s="1" customFormat="1" ht="36" x14ac:dyDescent="0.25">
      <c r="A53" s="162">
        <v>4</v>
      </c>
      <c r="B53" s="108" t="s">
        <v>122</v>
      </c>
      <c r="C53" s="109" t="s">
        <v>15</v>
      </c>
      <c r="D53" s="144">
        <v>107</v>
      </c>
      <c r="E53" s="110">
        <v>0</v>
      </c>
      <c r="F53" s="111">
        <f>E53*D53</f>
        <v>0</v>
      </c>
      <c r="G53" s="110">
        <v>0</v>
      </c>
      <c r="H53" s="111">
        <f>G53*D53</f>
        <v>0</v>
      </c>
      <c r="I53" s="110">
        <v>0</v>
      </c>
      <c r="J53" s="112">
        <f>I53*D53</f>
        <v>0</v>
      </c>
      <c r="K53" s="111">
        <f>F53+H53+J53</f>
        <v>0</v>
      </c>
      <c r="L53" s="49"/>
    </row>
    <row r="54" spans="1:13" s="1" customFormat="1" x14ac:dyDescent="0.25">
      <c r="A54" s="162"/>
      <c r="B54" s="119" t="s">
        <v>25</v>
      </c>
      <c r="C54" s="120"/>
      <c r="D54" s="135"/>
      <c r="E54" s="121"/>
      <c r="F54" s="122"/>
      <c r="G54" s="121"/>
      <c r="H54" s="123"/>
      <c r="I54" s="121"/>
      <c r="J54" s="123"/>
      <c r="K54" s="122"/>
      <c r="L54" s="49"/>
    </row>
    <row r="55" spans="1:13" s="1" customFormat="1" x14ac:dyDescent="0.25">
      <c r="A55" s="162">
        <v>1</v>
      </c>
      <c r="B55" s="108" t="s">
        <v>77</v>
      </c>
      <c r="C55" s="114" t="s">
        <v>6</v>
      </c>
      <c r="D55" s="144">
        <v>7</v>
      </c>
      <c r="E55" s="110">
        <v>0</v>
      </c>
      <c r="F55" s="111">
        <f t="shared" ref="F55" si="40">E55*D55</f>
        <v>0</v>
      </c>
      <c r="G55" s="110">
        <v>0</v>
      </c>
      <c r="H55" s="111">
        <f t="shared" ref="H55" si="41">G55*D55</f>
        <v>0</v>
      </c>
      <c r="I55" s="110">
        <v>0</v>
      </c>
      <c r="J55" s="112">
        <f t="shared" ref="J55" si="42">I55*D55</f>
        <v>0</v>
      </c>
      <c r="K55" s="111">
        <f t="shared" ref="K55" si="43">F55+H55+J55</f>
        <v>0</v>
      </c>
      <c r="L55" s="49"/>
    </row>
    <row r="56" spans="1:13" s="1" customFormat="1" x14ac:dyDescent="0.25">
      <c r="A56" s="162">
        <v>2</v>
      </c>
      <c r="B56" s="108" t="s">
        <v>78</v>
      </c>
      <c r="C56" s="114" t="s">
        <v>6</v>
      </c>
      <c r="D56" s="144">
        <v>4</v>
      </c>
      <c r="E56" s="110">
        <v>0</v>
      </c>
      <c r="F56" s="111">
        <f t="shared" ref="F56" si="44">E56*D56</f>
        <v>0</v>
      </c>
      <c r="G56" s="110">
        <v>0</v>
      </c>
      <c r="H56" s="111">
        <f t="shared" ref="H56" si="45">G56*D56</f>
        <v>0</v>
      </c>
      <c r="I56" s="110">
        <v>0</v>
      </c>
      <c r="J56" s="112">
        <f t="shared" ref="J56" si="46">I56*D56</f>
        <v>0</v>
      </c>
      <c r="K56" s="111">
        <f t="shared" ref="K56" si="47">F56+H56+J56</f>
        <v>0</v>
      </c>
      <c r="L56" s="49"/>
    </row>
    <row r="57" spans="1:13" s="1" customFormat="1" x14ac:dyDescent="0.25">
      <c r="A57" s="162">
        <v>3</v>
      </c>
      <c r="B57" s="108" t="s">
        <v>115</v>
      </c>
      <c r="C57" s="118" t="s">
        <v>6</v>
      </c>
      <c r="D57" s="144">
        <v>4</v>
      </c>
      <c r="E57" s="110">
        <v>0</v>
      </c>
      <c r="F57" s="111">
        <f t="shared" ref="F57:F68" si="48">E57*D57</f>
        <v>0</v>
      </c>
      <c r="G57" s="110">
        <v>0</v>
      </c>
      <c r="H57" s="111">
        <f t="shared" ref="H57:H68" si="49">G57*D57</f>
        <v>0</v>
      </c>
      <c r="I57" s="110">
        <v>0</v>
      </c>
      <c r="J57" s="112">
        <f t="shared" ref="J57:J68" si="50">I57*D57</f>
        <v>0</v>
      </c>
      <c r="K57" s="111">
        <f t="shared" ref="K57:K68" si="51">F57+H57+J57</f>
        <v>0</v>
      </c>
      <c r="L57" s="49"/>
    </row>
    <row r="58" spans="1:13" s="1" customFormat="1" x14ac:dyDescent="0.25">
      <c r="A58" s="162">
        <v>4</v>
      </c>
      <c r="B58" s="160" t="s">
        <v>154</v>
      </c>
      <c r="C58" s="130" t="s">
        <v>14</v>
      </c>
      <c r="D58" s="145">
        <v>1</v>
      </c>
      <c r="E58" s="131">
        <v>0</v>
      </c>
      <c r="F58" s="132">
        <f t="shared" si="48"/>
        <v>0</v>
      </c>
      <c r="G58" s="131">
        <v>0</v>
      </c>
      <c r="H58" s="132">
        <f t="shared" si="49"/>
        <v>0</v>
      </c>
      <c r="I58" s="131">
        <v>0</v>
      </c>
      <c r="J58" s="133">
        <f t="shared" si="50"/>
        <v>0</v>
      </c>
      <c r="K58" s="132">
        <f t="shared" si="51"/>
        <v>0</v>
      </c>
      <c r="L58" s="49"/>
    </row>
    <row r="59" spans="1:13" s="1" customFormat="1" ht="24" x14ac:dyDescent="0.25">
      <c r="A59" s="162">
        <v>5</v>
      </c>
      <c r="B59" s="160" t="s">
        <v>155</v>
      </c>
      <c r="C59" s="130" t="s">
        <v>71</v>
      </c>
      <c r="D59" s="145">
        <v>1</v>
      </c>
      <c r="E59" s="131">
        <v>0</v>
      </c>
      <c r="F59" s="132">
        <f t="shared" si="48"/>
        <v>0</v>
      </c>
      <c r="G59" s="131">
        <v>0</v>
      </c>
      <c r="H59" s="132">
        <f t="shared" si="49"/>
        <v>0</v>
      </c>
      <c r="I59" s="131">
        <v>0</v>
      </c>
      <c r="J59" s="133">
        <f t="shared" si="50"/>
        <v>0</v>
      </c>
      <c r="K59" s="132">
        <f t="shared" si="51"/>
        <v>0</v>
      </c>
      <c r="L59" s="49"/>
    </row>
    <row r="60" spans="1:13" s="1" customFormat="1" ht="25.5" customHeight="1" x14ac:dyDescent="0.25">
      <c r="A60" s="162">
        <v>6</v>
      </c>
      <c r="B60" s="160" t="s">
        <v>120</v>
      </c>
      <c r="C60" s="137" t="s">
        <v>96</v>
      </c>
      <c r="D60" s="144">
        <v>15</v>
      </c>
      <c r="E60" s="110">
        <v>0</v>
      </c>
      <c r="F60" s="111">
        <f>E60*D60</f>
        <v>0</v>
      </c>
      <c r="G60" s="110">
        <v>0</v>
      </c>
      <c r="H60" s="111">
        <f>G60*D60</f>
        <v>0</v>
      </c>
      <c r="I60" s="110">
        <v>0</v>
      </c>
      <c r="J60" s="112">
        <f>I60*D60</f>
        <v>0</v>
      </c>
      <c r="K60" s="111">
        <f>F60+H60+J60</f>
        <v>0</v>
      </c>
      <c r="L60" s="49"/>
    </row>
    <row r="61" spans="1:13" s="1" customFormat="1" ht="24" x14ac:dyDescent="0.25">
      <c r="A61" s="162">
        <v>7</v>
      </c>
      <c r="B61" s="161" t="s">
        <v>121</v>
      </c>
      <c r="C61" s="130" t="s">
        <v>6</v>
      </c>
      <c r="D61" s="145">
        <v>3</v>
      </c>
      <c r="E61" s="131">
        <v>0</v>
      </c>
      <c r="F61" s="132">
        <f t="shared" ref="F61" si="52">E61*D61</f>
        <v>0</v>
      </c>
      <c r="G61" s="131">
        <v>0</v>
      </c>
      <c r="H61" s="132">
        <f t="shared" ref="H61" si="53">G61*D61</f>
        <v>0</v>
      </c>
      <c r="I61" s="131">
        <v>0</v>
      </c>
      <c r="J61" s="133">
        <f t="shared" ref="J61" si="54">I61*D61</f>
        <v>0</v>
      </c>
      <c r="K61" s="132">
        <f t="shared" ref="K61" si="55">F61+H61+J61</f>
        <v>0</v>
      </c>
      <c r="L61" s="49"/>
    </row>
    <row r="62" spans="1:13" s="1" customFormat="1" x14ac:dyDescent="0.25">
      <c r="A62" s="162">
        <v>8</v>
      </c>
      <c r="B62" s="108" t="s">
        <v>68</v>
      </c>
      <c r="C62" s="114" t="s">
        <v>6</v>
      </c>
      <c r="D62" s="144">
        <v>4</v>
      </c>
      <c r="E62" s="110">
        <v>0</v>
      </c>
      <c r="F62" s="111">
        <f t="shared" si="48"/>
        <v>0</v>
      </c>
      <c r="G62" s="110">
        <v>0</v>
      </c>
      <c r="H62" s="111">
        <f t="shared" si="49"/>
        <v>0</v>
      </c>
      <c r="I62" s="110">
        <v>0</v>
      </c>
      <c r="J62" s="112">
        <f t="shared" si="50"/>
        <v>0</v>
      </c>
      <c r="K62" s="111">
        <f t="shared" si="51"/>
        <v>0</v>
      </c>
      <c r="L62" s="49"/>
    </row>
    <row r="63" spans="1:13" s="1" customFormat="1" x14ac:dyDescent="0.25">
      <c r="A63" s="162">
        <v>9</v>
      </c>
      <c r="B63" s="108" t="s">
        <v>98</v>
      </c>
      <c r="C63" s="114" t="s">
        <v>6</v>
      </c>
      <c r="D63" s="144">
        <v>4</v>
      </c>
      <c r="E63" s="110">
        <v>0</v>
      </c>
      <c r="F63" s="111">
        <f t="shared" ref="F63" si="56">E63*D63</f>
        <v>0</v>
      </c>
      <c r="G63" s="110">
        <v>0</v>
      </c>
      <c r="H63" s="111">
        <f t="shared" ref="H63" si="57">G63*D63</f>
        <v>0</v>
      </c>
      <c r="I63" s="110">
        <v>0</v>
      </c>
      <c r="J63" s="112">
        <f t="shared" ref="J63" si="58">I63*D63</f>
        <v>0</v>
      </c>
      <c r="K63" s="111">
        <f t="shared" ref="K63" si="59">F63+H63+J63</f>
        <v>0</v>
      </c>
      <c r="L63" s="49"/>
    </row>
    <row r="64" spans="1:13" s="1" customFormat="1" x14ac:dyDescent="0.25">
      <c r="A64" s="162">
        <v>10</v>
      </c>
      <c r="B64" s="108" t="s">
        <v>69</v>
      </c>
      <c r="C64" s="114" t="s">
        <v>6</v>
      </c>
      <c r="D64" s="144">
        <v>2</v>
      </c>
      <c r="E64" s="110">
        <v>0</v>
      </c>
      <c r="F64" s="111">
        <f t="shared" si="48"/>
        <v>0</v>
      </c>
      <c r="G64" s="110">
        <v>0</v>
      </c>
      <c r="H64" s="111">
        <f t="shared" si="49"/>
        <v>0</v>
      </c>
      <c r="I64" s="110">
        <v>0</v>
      </c>
      <c r="J64" s="112">
        <f t="shared" si="50"/>
        <v>0</v>
      </c>
      <c r="K64" s="111">
        <f t="shared" si="51"/>
        <v>0</v>
      </c>
      <c r="L64" s="49"/>
    </row>
    <row r="65" spans="1:12" s="1" customFormat="1" ht="24" x14ac:dyDescent="0.25">
      <c r="A65" s="162">
        <v>11</v>
      </c>
      <c r="B65" s="108" t="s">
        <v>156</v>
      </c>
      <c r="C65" s="114" t="s">
        <v>73</v>
      </c>
      <c r="D65" s="144">
        <v>2</v>
      </c>
      <c r="E65" s="110">
        <v>0</v>
      </c>
      <c r="F65" s="111">
        <f t="shared" si="48"/>
        <v>0</v>
      </c>
      <c r="G65" s="110">
        <v>0</v>
      </c>
      <c r="H65" s="111">
        <f t="shared" si="49"/>
        <v>0</v>
      </c>
      <c r="I65" s="110">
        <v>0</v>
      </c>
      <c r="J65" s="112">
        <f t="shared" si="50"/>
        <v>0</v>
      </c>
      <c r="K65" s="111">
        <f t="shared" si="51"/>
        <v>0</v>
      </c>
      <c r="L65" s="49"/>
    </row>
    <row r="66" spans="1:12" s="1" customFormat="1" ht="24" x14ac:dyDescent="0.25">
      <c r="A66" s="162">
        <v>12</v>
      </c>
      <c r="B66" s="108" t="s">
        <v>157</v>
      </c>
      <c r="C66" s="114" t="s">
        <v>73</v>
      </c>
      <c r="D66" s="144">
        <v>1</v>
      </c>
      <c r="E66" s="110">
        <v>0</v>
      </c>
      <c r="F66" s="111">
        <f t="shared" ref="F66" si="60">E66*D66</f>
        <v>0</v>
      </c>
      <c r="G66" s="110">
        <v>0</v>
      </c>
      <c r="H66" s="111">
        <f t="shared" ref="H66" si="61">G66*D66</f>
        <v>0</v>
      </c>
      <c r="I66" s="110">
        <v>0</v>
      </c>
      <c r="J66" s="112">
        <f t="shared" ref="J66" si="62">I66*D66</f>
        <v>0</v>
      </c>
      <c r="K66" s="111">
        <f t="shared" ref="K66" si="63">F66+H66+J66</f>
        <v>0</v>
      </c>
      <c r="L66" s="49"/>
    </row>
    <row r="67" spans="1:12" s="1" customFormat="1" ht="24" x14ac:dyDescent="0.25">
      <c r="A67" s="162">
        <v>13</v>
      </c>
      <c r="B67" s="108" t="s">
        <v>70</v>
      </c>
      <c r="C67" s="114" t="s">
        <v>71</v>
      </c>
      <c r="D67" s="144">
        <v>1</v>
      </c>
      <c r="E67" s="110">
        <v>0</v>
      </c>
      <c r="F67" s="111">
        <f t="shared" si="48"/>
        <v>0</v>
      </c>
      <c r="G67" s="110">
        <v>0</v>
      </c>
      <c r="H67" s="111">
        <f t="shared" si="49"/>
        <v>0</v>
      </c>
      <c r="I67" s="110">
        <v>0</v>
      </c>
      <c r="J67" s="112">
        <f t="shared" si="50"/>
        <v>0</v>
      </c>
      <c r="K67" s="111">
        <f t="shared" si="51"/>
        <v>0</v>
      </c>
      <c r="L67" s="49"/>
    </row>
    <row r="68" spans="1:12" s="1" customFormat="1" ht="36" x14ac:dyDescent="0.25">
      <c r="A68" s="162">
        <v>14</v>
      </c>
      <c r="B68" s="108" t="s">
        <v>72</v>
      </c>
      <c r="C68" s="109" t="s">
        <v>15</v>
      </c>
      <c r="D68" s="144">
        <v>262</v>
      </c>
      <c r="E68" s="110">
        <v>0</v>
      </c>
      <c r="F68" s="111">
        <f t="shared" si="48"/>
        <v>0</v>
      </c>
      <c r="G68" s="110">
        <v>0</v>
      </c>
      <c r="H68" s="111">
        <f t="shared" si="49"/>
        <v>0</v>
      </c>
      <c r="I68" s="110">
        <v>0</v>
      </c>
      <c r="J68" s="112">
        <f t="shared" si="50"/>
        <v>0</v>
      </c>
      <c r="K68" s="111">
        <f t="shared" si="51"/>
        <v>0</v>
      </c>
      <c r="L68" s="49"/>
    </row>
    <row r="69" spans="1:12" s="1" customFormat="1" x14ac:dyDescent="0.25">
      <c r="A69" s="52"/>
      <c r="B69" s="53" t="s">
        <v>8</v>
      </c>
      <c r="C69" s="54"/>
      <c r="D69" s="55"/>
      <c r="E69" s="56"/>
      <c r="F69" s="9">
        <f>SUM(F11:F68)</f>
        <v>0</v>
      </c>
      <c r="G69" s="57"/>
      <c r="H69" s="58">
        <f>SUM(H11:H68)</f>
        <v>0</v>
      </c>
      <c r="I69" s="57"/>
      <c r="J69" s="58">
        <f>SUM(J11:J68)</f>
        <v>0</v>
      </c>
      <c r="K69" s="9">
        <f>F69+H69+J69</f>
        <v>0</v>
      </c>
      <c r="L69" s="49"/>
    </row>
    <row r="70" spans="1:12" s="1" customFormat="1" x14ac:dyDescent="0.25">
      <c r="A70" s="52"/>
      <c r="B70" s="59" t="s">
        <v>9</v>
      </c>
      <c r="C70" s="60">
        <v>0</v>
      </c>
      <c r="D70" s="55"/>
      <c r="E70" s="56"/>
      <c r="F70" s="46"/>
      <c r="G70" s="56"/>
      <c r="H70" s="9"/>
      <c r="I70" s="56"/>
      <c r="J70" s="47"/>
      <c r="K70" s="9">
        <f>K69*C70</f>
        <v>0</v>
      </c>
      <c r="L70" s="49"/>
    </row>
    <row r="71" spans="1:12" s="1" customFormat="1" x14ac:dyDescent="0.25">
      <c r="A71" s="52"/>
      <c r="B71" s="59" t="s">
        <v>10</v>
      </c>
      <c r="C71" s="54"/>
      <c r="D71" s="55"/>
      <c r="E71" s="56"/>
      <c r="F71" s="46"/>
      <c r="G71" s="56"/>
      <c r="H71" s="9"/>
      <c r="I71" s="56"/>
      <c r="J71" s="47"/>
      <c r="K71" s="9">
        <f>K69+K70</f>
        <v>0</v>
      </c>
      <c r="L71" s="49"/>
    </row>
    <row r="72" spans="1:12" s="1" customFormat="1" x14ac:dyDescent="0.25">
      <c r="A72" s="52"/>
      <c r="B72" s="59" t="s">
        <v>11</v>
      </c>
      <c r="C72" s="60">
        <v>0</v>
      </c>
      <c r="D72" s="55"/>
      <c r="E72" s="56"/>
      <c r="F72" s="46"/>
      <c r="G72" s="56"/>
      <c r="H72" s="9"/>
      <c r="I72" s="56"/>
      <c r="J72" s="47"/>
      <c r="K72" s="9">
        <f>K71*C72</f>
        <v>0</v>
      </c>
      <c r="L72" s="49"/>
    </row>
    <row r="73" spans="1:12" s="1" customFormat="1" x14ac:dyDescent="0.25">
      <c r="A73" s="52"/>
      <c r="B73" s="53" t="s">
        <v>10</v>
      </c>
      <c r="C73" s="54"/>
      <c r="D73" s="55"/>
      <c r="E73" s="56"/>
      <c r="F73" s="46"/>
      <c r="G73" s="56"/>
      <c r="H73" s="9"/>
      <c r="I73" s="56"/>
      <c r="J73" s="47"/>
      <c r="K73" s="9">
        <f>K72+K71</f>
        <v>0</v>
      </c>
      <c r="L73" s="49"/>
    </row>
    <row r="74" spans="1:12" s="1" customFormat="1" x14ac:dyDescent="0.25">
      <c r="A74" s="52"/>
      <c r="B74" s="53" t="s">
        <v>12</v>
      </c>
      <c r="C74" s="61">
        <v>0.18</v>
      </c>
      <c r="D74" s="62"/>
      <c r="E74" s="56"/>
      <c r="F74" s="46"/>
      <c r="G74" s="56"/>
      <c r="H74" s="9"/>
      <c r="I74" s="56"/>
      <c r="J74" s="47"/>
      <c r="K74" s="9">
        <f>K73*C74</f>
        <v>0</v>
      </c>
      <c r="L74" s="49"/>
    </row>
    <row r="75" spans="1:12" s="1" customFormat="1" x14ac:dyDescent="0.25">
      <c r="A75" s="32"/>
      <c r="B75" s="63" t="s">
        <v>13</v>
      </c>
      <c r="C75" s="32"/>
      <c r="D75" s="64"/>
      <c r="E75" s="65"/>
      <c r="F75" s="66"/>
      <c r="G75" s="65"/>
      <c r="H75" s="67"/>
      <c r="I75" s="65"/>
      <c r="J75" s="68"/>
      <c r="K75" s="67">
        <f>K73+K74</f>
        <v>0</v>
      </c>
      <c r="L75" s="49"/>
    </row>
    <row r="76" spans="1:12" s="1" customFormat="1" x14ac:dyDescent="0.25">
      <c r="A76" s="15"/>
      <c r="B76" s="69"/>
      <c r="C76" s="15"/>
      <c r="D76" s="70"/>
      <c r="E76" s="15"/>
      <c r="F76" s="15"/>
      <c r="G76" s="15"/>
      <c r="H76" s="15"/>
      <c r="I76" s="15"/>
      <c r="J76" s="15"/>
      <c r="K76" s="15"/>
      <c r="L76" s="49"/>
    </row>
    <row r="77" spans="1:12" s="1" customFormat="1" x14ac:dyDescent="0.25">
      <c r="A77" s="15"/>
      <c r="B77" s="69"/>
      <c r="C77" s="15"/>
      <c r="D77" s="70"/>
      <c r="E77" s="15"/>
      <c r="F77" s="15"/>
      <c r="G77" s="15"/>
      <c r="H77" s="15"/>
      <c r="I77" s="15"/>
      <c r="J77" s="15"/>
      <c r="K77" s="15"/>
      <c r="L77" s="49"/>
    </row>
    <row r="78" spans="1:12" s="1" customFormat="1" x14ac:dyDescent="0.25">
      <c r="A78" s="15"/>
      <c r="B78" s="71"/>
      <c r="C78" s="15"/>
      <c r="D78" s="70"/>
      <c r="E78" s="13"/>
      <c r="F78" s="15"/>
      <c r="G78" s="15"/>
      <c r="H78" s="15"/>
      <c r="I78" s="15"/>
      <c r="J78" s="15"/>
      <c r="K78" s="15"/>
      <c r="L78" s="49"/>
    </row>
    <row r="79" spans="1:12" s="1" customFormat="1" x14ac:dyDescent="0.25">
      <c r="B79" s="72"/>
      <c r="D79" s="73"/>
      <c r="L79" s="49"/>
    </row>
    <row r="80" spans="1:12" s="1" customFormat="1" x14ac:dyDescent="0.25">
      <c r="B80" s="72"/>
      <c r="D80" s="73"/>
      <c r="L80" s="49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opLeftCell="A46" workbookViewId="0">
      <selection activeCell="B57" sqref="B57"/>
    </sheetView>
  </sheetViews>
  <sheetFormatPr defaultColWidth="9.140625" defaultRowHeight="15" x14ac:dyDescent="0.25"/>
  <cols>
    <col min="1" max="1" width="3.85546875" style="83" bestFit="1" customWidth="1"/>
    <col min="2" max="2" width="72.5703125" style="84" bestFit="1" customWidth="1"/>
    <col min="3" max="3" width="9.140625" style="83" customWidth="1"/>
    <col min="4" max="4" width="9.85546875" style="83" customWidth="1"/>
    <col min="5" max="5" width="15.28515625" style="84" customWidth="1"/>
    <col min="6" max="6" width="8.140625" style="83" customWidth="1"/>
    <col min="7" max="7" width="13.85546875" style="106" customWidth="1"/>
    <col min="8" max="8" width="5.85546875" style="83" customWidth="1"/>
    <col min="9" max="9" width="12.42578125" style="83" customWidth="1"/>
    <col min="10" max="10" width="8.42578125" style="83" customWidth="1"/>
    <col min="11" max="11" width="11.42578125" style="83" customWidth="1"/>
    <col min="12" max="16384" width="9.140625" style="83"/>
  </cols>
  <sheetData>
    <row r="1" spans="1:11" s="81" customFormat="1" x14ac:dyDescent="0.3">
      <c r="A1" s="76"/>
      <c r="B1" s="77" t="s">
        <v>46</v>
      </c>
      <c r="C1" s="76"/>
      <c r="D1" s="76"/>
      <c r="E1" s="78"/>
      <c r="F1" s="76"/>
      <c r="G1" s="76"/>
      <c r="H1" s="79"/>
      <c r="I1" s="79"/>
      <c r="J1" s="80"/>
      <c r="K1" s="80"/>
    </row>
    <row r="2" spans="1:11" s="81" customFormat="1" x14ac:dyDescent="0.3">
      <c r="A2" s="76"/>
      <c r="B2" s="207" t="s">
        <v>104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1" s="81" customFormat="1" x14ac:dyDescent="0.3">
      <c r="A3" s="76"/>
      <c r="B3" s="76"/>
      <c r="C3" s="76"/>
      <c r="D3" s="76"/>
      <c r="E3" s="78"/>
      <c r="F3" s="76"/>
      <c r="G3" s="76"/>
      <c r="H3" s="76"/>
      <c r="I3" s="79"/>
      <c r="J3" s="80"/>
      <c r="K3" s="80"/>
    </row>
    <row r="4" spans="1:11" s="81" customFormat="1" x14ac:dyDescent="0.3">
      <c r="A4" s="223" t="s">
        <v>47</v>
      </c>
      <c r="B4" s="223"/>
      <c r="C4" s="76"/>
      <c r="D4" s="76"/>
      <c r="E4" s="78"/>
      <c r="F4" s="76"/>
      <c r="G4" s="76"/>
      <c r="H4" s="76"/>
      <c r="I4" s="79"/>
      <c r="J4" s="80"/>
      <c r="K4" s="80"/>
    </row>
    <row r="5" spans="1:11" s="81" customFormat="1" x14ac:dyDescent="0.3">
      <c r="A5" s="76"/>
      <c r="B5" s="76" t="s">
        <v>22</v>
      </c>
      <c r="C5" s="76" t="s">
        <v>48</v>
      </c>
      <c r="D5" s="76"/>
      <c r="E5" s="78"/>
      <c r="F5" s="76"/>
      <c r="G5" s="76"/>
      <c r="H5" s="82">
        <f>K67</f>
        <v>0</v>
      </c>
      <c r="I5" s="79" t="s">
        <v>58</v>
      </c>
      <c r="J5" s="80"/>
      <c r="K5" s="80"/>
    </row>
    <row r="6" spans="1:11" s="81" customFormat="1" ht="15.75" x14ac:dyDescent="0.3">
      <c r="A6" s="83"/>
      <c r="B6" s="83"/>
      <c r="C6" s="83"/>
      <c r="D6" s="83"/>
      <c r="E6" s="84"/>
      <c r="F6" s="83"/>
      <c r="G6" s="83"/>
      <c r="H6" s="76"/>
      <c r="I6" s="80"/>
      <c r="J6" s="80"/>
      <c r="K6" s="80"/>
    </row>
    <row r="7" spans="1:11" x14ac:dyDescent="0.25">
      <c r="A7" s="32"/>
      <c r="B7" s="33" t="s">
        <v>37</v>
      </c>
      <c r="C7" s="34"/>
      <c r="D7" s="35"/>
      <c r="E7" s="210" t="s">
        <v>38</v>
      </c>
      <c r="F7" s="211"/>
      <c r="G7" s="211"/>
      <c r="H7" s="211"/>
      <c r="I7" s="211"/>
      <c r="J7" s="212"/>
      <c r="K7" s="36" t="s">
        <v>27</v>
      </c>
    </row>
    <row r="8" spans="1:11" ht="45" x14ac:dyDescent="0.25">
      <c r="A8" s="37" t="s">
        <v>0</v>
      </c>
      <c r="B8" s="38" t="s">
        <v>39</v>
      </c>
      <c r="C8" s="38" t="s">
        <v>40</v>
      </c>
      <c r="D8" s="38" t="s">
        <v>41</v>
      </c>
      <c r="E8" s="213" t="s">
        <v>57</v>
      </c>
      <c r="F8" s="214"/>
      <c r="G8" s="213" t="s">
        <v>50</v>
      </c>
      <c r="H8" s="214"/>
      <c r="I8" s="213" t="s">
        <v>51</v>
      </c>
      <c r="J8" s="214"/>
      <c r="K8" s="36"/>
    </row>
    <row r="9" spans="1:11" x14ac:dyDescent="0.25">
      <c r="A9" s="39"/>
      <c r="B9" s="40"/>
      <c r="C9" s="41"/>
      <c r="D9" s="41"/>
      <c r="E9" s="42" t="s">
        <v>42</v>
      </c>
      <c r="F9" s="42" t="s">
        <v>43</v>
      </c>
      <c r="G9" s="42" t="s">
        <v>42</v>
      </c>
      <c r="H9" s="42" t="s">
        <v>43</v>
      </c>
      <c r="I9" s="42" t="s">
        <v>42</v>
      </c>
      <c r="J9" s="42" t="s">
        <v>43</v>
      </c>
      <c r="K9" s="36"/>
    </row>
    <row r="10" spans="1:11" x14ac:dyDescent="0.25">
      <c r="A10" s="43"/>
      <c r="B10" s="44">
        <v>2</v>
      </c>
      <c r="C10" s="43">
        <v>3</v>
      </c>
      <c r="D10" s="43">
        <v>4</v>
      </c>
      <c r="E10" s="42">
        <v>5</v>
      </c>
      <c r="F10" s="42" t="s">
        <v>1</v>
      </c>
      <c r="G10" s="42">
        <v>7</v>
      </c>
      <c r="H10" s="42" t="s">
        <v>2</v>
      </c>
      <c r="I10" s="42">
        <v>9</v>
      </c>
      <c r="J10" s="42" t="s">
        <v>3</v>
      </c>
      <c r="K10" s="42" t="s">
        <v>4</v>
      </c>
    </row>
    <row r="11" spans="1:11" x14ac:dyDescent="0.25">
      <c r="A11" s="222" t="s">
        <v>36</v>
      </c>
      <c r="B11" s="222"/>
      <c r="C11" s="222"/>
      <c r="D11" s="134"/>
      <c r="E11" s="139"/>
      <c r="F11" s="140"/>
      <c r="G11" s="141"/>
      <c r="H11" s="140"/>
      <c r="I11" s="139"/>
      <c r="J11" s="142"/>
      <c r="K11" s="129"/>
    </row>
    <row r="12" spans="1:11" s="170" customFormat="1" ht="12.75" x14ac:dyDescent="0.2">
      <c r="A12" s="183">
        <v>1</v>
      </c>
      <c r="B12" s="193" t="s">
        <v>83</v>
      </c>
      <c r="C12" s="194" t="s">
        <v>23</v>
      </c>
      <c r="D12" s="186">
        <v>100</v>
      </c>
      <c r="E12" s="195">
        <v>0</v>
      </c>
      <c r="F12" s="196">
        <f t="shared" ref="F12:F48" si="0">E12*D12</f>
        <v>0</v>
      </c>
      <c r="G12" s="195">
        <v>0</v>
      </c>
      <c r="H12" s="196">
        <f t="shared" ref="H12:H48" si="1">G12*D12</f>
        <v>0</v>
      </c>
      <c r="I12" s="195">
        <v>0</v>
      </c>
      <c r="J12" s="197">
        <f t="shared" ref="J12:J48" si="2">I12*D12</f>
        <v>0</v>
      </c>
      <c r="K12" s="198">
        <f t="shared" ref="K12:K48" si="3">F12+H12+J12</f>
        <v>0</v>
      </c>
    </row>
    <row r="13" spans="1:11" s="170" customFormat="1" ht="12.75" x14ac:dyDescent="0.2">
      <c r="A13" s="163">
        <v>2</v>
      </c>
      <c r="B13" s="164" t="s">
        <v>29</v>
      </c>
      <c r="C13" s="165" t="s">
        <v>23</v>
      </c>
      <c r="D13" s="166">
        <v>100</v>
      </c>
      <c r="E13" s="131">
        <v>0</v>
      </c>
      <c r="F13" s="167">
        <f t="shared" si="0"/>
        <v>0</v>
      </c>
      <c r="G13" s="131">
        <v>0</v>
      </c>
      <c r="H13" s="167">
        <f t="shared" si="1"/>
        <v>0</v>
      </c>
      <c r="I13" s="131">
        <v>0</v>
      </c>
      <c r="J13" s="168">
        <f t="shared" si="2"/>
        <v>0</v>
      </c>
      <c r="K13" s="169">
        <f t="shared" si="3"/>
        <v>0</v>
      </c>
    </row>
    <row r="14" spans="1:11" s="170" customFormat="1" ht="12" x14ac:dyDescent="0.2">
      <c r="A14" s="220" t="s">
        <v>84</v>
      </c>
      <c r="B14" s="221"/>
      <c r="C14" s="221"/>
      <c r="D14" s="221"/>
      <c r="E14" s="171"/>
      <c r="F14" s="172"/>
      <c r="G14" s="171"/>
      <c r="H14" s="172"/>
      <c r="I14" s="171"/>
      <c r="J14" s="173"/>
      <c r="K14" s="174"/>
    </row>
    <row r="15" spans="1:11" s="170" customFormat="1" ht="12.75" x14ac:dyDescent="0.2">
      <c r="A15" s="163">
        <v>1</v>
      </c>
      <c r="B15" s="175" t="s">
        <v>85</v>
      </c>
      <c r="C15" s="165" t="s">
        <v>23</v>
      </c>
      <c r="D15" s="166">
        <v>50</v>
      </c>
      <c r="E15" s="131">
        <v>0</v>
      </c>
      <c r="F15" s="167">
        <f t="shared" si="0"/>
        <v>0</v>
      </c>
      <c r="G15" s="131">
        <v>0</v>
      </c>
      <c r="H15" s="167">
        <f t="shared" si="1"/>
        <v>0</v>
      </c>
      <c r="I15" s="131">
        <v>0</v>
      </c>
      <c r="J15" s="168">
        <f t="shared" si="2"/>
        <v>0</v>
      </c>
      <c r="K15" s="169">
        <f t="shared" si="3"/>
        <v>0</v>
      </c>
    </row>
    <row r="16" spans="1:11" s="170" customFormat="1" ht="12.75" x14ac:dyDescent="0.2">
      <c r="A16" s="163">
        <v>2</v>
      </c>
      <c r="B16" s="175" t="s">
        <v>123</v>
      </c>
      <c r="C16" s="176" t="s">
        <v>14</v>
      </c>
      <c r="D16" s="166">
        <v>2</v>
      </c>
      <c r="E16" s="131">
        <v>0</v>
      </c>
      <c r="F16" s="167">
        <f t="shared" si="0"/>
        <v>0</v>
      </c>
      <c r="G16" s="131">
        <v>0</v>
      </c>
      <c r="H16" s="167">
        <f t="shared" si="1"/>
        <v>0</v>
      </c>
      <c r="I16" s="131">
        <v>0</v>
      </c>
      <c r="J16" s="168">
        <f t="shared" si="2"/>
        <v>0</v>
      </c>
      <c r="K16" s="169">
        <f t="shared" si="3"/>
        <v>0</v>
      </c>
    </row>
    <row r="17" spans="1:11" s="170" customFormat="1" ht="12.75" x14ac:dyDescent="0.2">
      <c r="A17" s="163">
        <v>3</v>
      </c>
      <c r="B17" s="175" t="s">
        <v>86</v>
      </c>
      <c r="C17" s="176" t="s">
        <v>14</v>
      </c>
      <c r="D17" s="166">
        <v>10</v>
      </c>
      <c r="E17" s="131">
        <v>0</v>
      </c>
      <c r="F17" s="167">
        <f t="shared" si="0"/>
        <v>0</v>
      </c>
      <c r="G17" s="131">
        <v>0</v>
      </c>
      <c r="H17" s="167">
        <f t="shared" si="1"/>
        <v>0</v>
      </c>
      <c r="I17" s="131">
        <v>0</v>
      </c>
      <c r="J17" s="168">
        <f t="shared" si="2"/>
        <v>0</v>
      </c>
      <c r="K17" s="169">
        <f t="shared" si="3"/>
        <v>0</v>
      </c>
    </row>
    <row r="18" spans="1:11" s="170" customFormat="1" ht="12.75" x14ac:dyDescent="0.2">
      <c r="A18" s="163">
        <v>4</v>
      </c>
      <c r="B18" s="175" t="s">
        <v>124</v>
      </c>
      <c r="C18" s="176" t="s">
        <v>14</v>
      </c>
      <c r="D18" s="166">
        <v>20</v>
      </c>
      <c r="E18" s="131">
        <v>0</v>
      </c>
      <c r="F18" s="167">
        <f t="shared" si="0"/>
        <v>0</v>
      </c>
      <c r="G18" s="131">
        <v>0</v>
      </c>
      <c r="H18" s="167">
        <f t="shared" si="1"/>
        <v>0</v>
      </c>
      <c r="I18" s="131">
        <v>0</v>
      </c>
      <c r="J18" s="168">
        <f t="shared" si="2"/>
        <v>0</v>
      </c>
      <c r="K18" s="169">
        <f t="shared" si="3"/>
        <v>0</v>
      </c>
    </row>
    <row r="19" spans="1:11" s="170" customFormat="1" ht="12.75" x14ac:dyDescent="0.2">
      <c r="A19" s="163">
        <v>5</v>
      </c>
      <c r="B19" s="175" t="s">
        <v>125</v>
      </c>
      <c r="C19" s="176" t="s">
        <v>14</v>
      </c>
      <c r="D19" s="166">
        <v>30</v>
      </c>
      <c r="E19" s="131">
        <v>0</v>
      </c>
      <c r="F19" s="167">
        <f t="shared" si="0"/>
        <v>0</v>
      </c>
      <c r="G19" s="131">
        <v>0</v>
      </c>
      <c r="H19" s="167">
        <f t="shared" si="1"/>
        <v>0</v>
      </c>
      <c r="I19" s="131">
        <v>0</v>
      </c>
      <c r="J19" s="168">
        <f t="shared" si="2"/>
        <v>0</v>
      </c>
      <c r="K19" s="169">
        <f t="shared" si="3"/>
        <v>0</v>
      </c>
    </row>
    <row r="20" spans="1:11" s="170" customFormat="1" ht="12.75" x14ac:dyDescent="0.2">
      <c r="A20" s="163">
        <v>6</v>
      </c>
      <c r="B20" s="175" t="s">
        <v>87</v>
      </c>
      <c r="C20" s="176" t="s">
        <v>14</v>
      </c>
      <c r="D20" s="166">
        <v>100</v>
      </c>
      <c r="E20" s="131">
        <v>0</v>
      </c>
      <c r="F20" s="167">
        <f t="shared" si="0"/>
        <v>0</v>
      </c>
      <c r="G20" s="131">
        <v>0</v>
      </c>
      <c r="H20" s="167">
        <f t="shared" si="1"/>
        <v>0</v>
      </c>
      <c r="I20" s="131">
        <v>0</v>
      </c>
      <c r="J20" s="168">
        <f t="shared" si="2"/>
        <v>0</v>
      </c>
      <c r="K20" s="169">
        <f t="shared" si="3"/>
        <v>0</v>
      </c>
    </row>
    <row r="21" spans="1:11" s="170" customFormat="1" ht="12.75" x14ac:dyDescent="0.2">
      <c r="A21" s="163">
        <v>7</v>
      </c>
      <c r="B21" s="175" t="s">
        <v>88</v>
      </c>
      <c r="C21" s="176" t="s">
        <v>14</v>
      </c>
      <c r="D21" s="166">
        <v>50</v>
      </c>
      <c r="E21" s="131">
        <v>0</v>
      </c>
      <c r="F21" s="167">
        <f t="shared" si="0"/>
        <v>0</v>
      </c>
      <c r="G21" s="131">
        <v>0</v>
      </c>
      <c r="H21" s="167">
        <f t="shared" si="1"/>
        <v>0</v>
      </c>
      <c r="I21" s="131">
        <v>0</v>
      </c>
      <c r="J21" s="168">
        <f t="shared" si="2"/>
        <v>0</v>
      </c>
      <c r="K21" s="169">
        <f t="shared" si="3"/>
        <v>0</v>
      </c>
    </row>
    <row r="22" spans="1:11" s="170" customFormat="1" ht="12.75" x14ac:dyDescent="0.2">
      <c r="A22" s="163">
        <v>8</v>
      </c>
      <c r="B22" s="175" t="s">
        <v>126</v>
      </c>
      <c r="C22" s="176" t="s">
        <v>23</v>
      </c>
      <c r="D22" s="166">
        <v>16</v>
      </c>
      <c r="E22" s="131">
        <v>0</v>
      </c>
      <c r="F22" s="167">
        <f t="shared" si="0"/>
        <v>0</v>
      </c>
      <c r="G22" s="131">
        <v>0</v>
      </c>
      <c r="H22" s="167">
        <f t="shared" si="1"/>
        <v>0</v>
      </c>
      <c r="I22" s="131">
        <v>0</v>
      </c>
      <c r="J22" s="168">
        <f t="shared" si="2"/>
        <v>0</v>
      </c>
      <c r="K22" s="169">
        <f t="shared" si="3"/>
        <v>0</v>
      </c>
    </row>
    <row r="23" spans="1:11" s="170" customFormat="1" ht="12.75" x14ac:dyDescent="0.2">
      <c r="A23" s="163">
        <v>9</v>
      </c>
      <c r="B23" s="175" t="s">
        <v>89</v>
      </c>
      <c r="C23" s="176" t="s">
        <v>14</v>
      </c>
      <c r="D23" s="166">
        <v>30</v>
      </c>
      <c r="E23" s="131">
        <v>0</v>
      </c>
      <c r="F23" s="167">
        <f t="shared" si="0"/>
        <v>0</v>
      </c>
      <c r="G23" s="131">
        <v>0</v>
      </c>
      <c r="H23" s="167">
        <f t="shared" si="1"/>
        <v>0</v>
      </c>
      <c r="I23" s="131">
        <v>0</v>
      </c>
      <c r="J23" s="168">
        <f t="shared" si="2"/>
        <v>0</v>
      </c>
      <c r="K23" s="169">
        <f t="shared" si="3"/>
        <v>0</v>
      </c>
    </row>
    <row r="24" spans="1:11" s="170" customFormat="1" ht="12" x14ac:dyDescent="0.2">
      <c r="A24" s="217" t="s">
        <v>99</v>
      </c>
      <c r="B24" s="218"/>
      <c r="C24" s="218"/>
      <c r="D24" s="219"/>
      <c r="E24" s="171"/>
      <c r="F24" s="172"/>
      <c r="G24" s="171"/>
      <c r="H24" s="172"/>
      <c r="I24" s="171"/>
      <c r="J24" s="173"/>
      <c r="K24" s="174"/>
    </row>
    <row r="25" spans="1:11" s="170" customFormat="1" ht="12.75" x14ac:dyDescent="0.2">
      <c r="A25" s="163">
        <v>1</v>
      </c>
      <c r="B25" s="175" t="s">
        <v>127</v>
      </c>
      <c r="C25" s="176" t="s">
        <v>14</v>
      </c>
      <c r="D25" s="166">
        <v>1</v>
      </c>
      <c r="E25" s="131">
        <v>0</v>
      </c>
      <c r="F25" s="167">
        <f t="shared" si="0"/>
        <v>0</v>
      </c>
      <c r="G25" s="131">
        <v>0</v>
      </c>
      <c r="H25" s="167">
        <f t="shared" si="1"/>
        <v>0</v>
      </c>
      <c r="I25" s="131">
        <v>0</v>
      </c>
      <c r="J25" s="168">
        <f t="shared" si="2"/>
        <v>0</v>
      </c>
      <c r="K25" s="169">
        <f t="shared" si="3"/>
        <v>0</v>
      </c>
    </row>
    <row r="26" spans="1:11" s="170" customFormat="1" ht="12.75" x14ac:dyDescent="0.2">
      <c r="A26" s="163">
        <v>2</v>
      </c>
      <c r="B26" s="175" t="s">
        <v>128</v>
      </c>
      <c r="C26" s="176" t="s">
        <v>14</v>
      </c>
      <c r="D26" s="166">
        <v>5</v>
      </c>
      <c r="E26" s="131">
        <v>0</v>
      </c>
      <c r="F26" s="167">
        <f t="shared" si="0"/>
        <v>0</v>
      </c>
      <c r="G26" s="131">
        <v>0</v>
      </c>
      <c r="H26" s="167">
        <f t="shared" si="1"/>
        <v>0</v>
      </c>
      <c r="I26" s="131">
        <v>0</v>
      </c>
      <c r="J26" s="168">
        <f t="shared" si="2"/>
        <v>0</v>
      </c>
      <c r="K26" s="169">
        <f t="shared" si="3"/>
        <v>0</v>
      </c>
    </row>
    <row r="27" spans="1:11" s="170" customFormat="1" ht="12.75" x14ac:dyDescent="0.2">
      <c r="A27" s="163">
        <v>3</v>
      </c>
      <c r="B27" s="175" t="s">
        <v>129</v>
      </c>
      <c r="C27" s="176" t="s">
        <v>14</v>
      </c>
      <c r="D27" s="166">
        <v>1</v>
      </c>
      <c r="E27" s="131">
        <v>0</v>
      </c>
      <c r="F27" s="167">
        <f t="shared" si="0"/>
        <v>0</v>
      </c>
      <c r="G27" s="131">
        <v>0</v>
      </c>
      <c r="H27" s="167">
        <f t="shared" si="1"/>
        <v>0</v>
      </c>
      <c r="I27" s="131">
        <v>0</v>
      </c>
      <c r="J27" s="168">
        <f t="shared" si="2"/>
        <v>0</v>
      </c>
      <c r="K27" s="169">
        <f t="shared" si="3"/>
        <v>0</v>
      </c>
    </row>
    <row r="28" spans="1:11" s="170" customFormat="1" ht="12.75" x14ac:dyDescent="0.2">
      <c r="A28" s="163">
        <v>4</v>
      </c>
      <c r="B28" s="175" t="s">
        <v>130</v>
      </c>
      <c r="C28" s="176" t="s">
        <v>14</v>
      </c>
      <c r="D28" s="166">
        <v>9</v>
      </c>
      <c r="E28" s="131">
        <v>0</v>
      </c>
      <c r="F28" s="167">
        <f t="shared" si="0"/>
        <v>0</v>
      </c>
      <c r="G28" s="131">
        <v>0</v>
      </c>
      <c r="H28" s="167">
        <f t="shared" si="1"/>
        <v>0</v>
      </c>
      <c r="I28" s="131">
        <v>0</v>
      </c>
      <c r="J28" s="168">
        <f t="shared" si="2"/>
        <v>0</v>
      </c>
      <c r="K28" s="169">
        <f t="shared" si="3"/>
        <v>0</v>
      </c>
    </row>
    <row r="29" spans="1:11" s="170" customFormat="1" ht="12.75" x14ac:dyDescent="0.2">
      <c r="A29" s="163">
        <v>5</v>
      </c>
      <c r="B29" s="175" t="s">
        <v>100</v>
      </c>
      <c r="C29" s="176" t="s">
        <v>14</v>
      </c>
      <c r="D29" s="166">
        <v>10</v>
      </c>
      <c r="E29" s="131">
        <v>0</v>
      </c>
      <c r="F29" s="167">
        <f t="shared" si="0"/>
        <v>0</v>
      </c>
      <c r="G29" s="131">
        <v>0</v>
      </c>
      <c r="H29" s="167">
        <f t="shared" si="1"/>
        <v>0</v>
      </c>
      <c r="I29" s="131">
        <v>0</v>
      </c>
      <c r="J29" s="168">
        <f t="shared" si="2"/>
        <v>0</v>
      </c>
      <c r="K29" s="169">
        <f t="shared" si="3"/>
        <v>0</v>
      </c>
    </row>
    <row r="30" spans="1:11" s="170" customFormat="1" ht="12.75" x14ac:dyDescent="0.2">
      <c r="A30" s="163">
        <v>6</v>
      </c>
      <c r="B30" s="177" t="s">
        <v>131</v>
      </c>
      <c r="C30" s="178" t="s">
        <v>14</v>
      </c>
      <c r="D30" s="166">
        <v>3</v>
      </c>
      <c r="E30" s="131">
        <v>0</v>
      </c>
      <c r="F30" s="179">
        <f t="shared" si="0"/>
        <v>0</v>
      </c>
      <c r="G30" s="131">
        <v>0</v>
      </c>
      <c r="H30" s="179">
        <f t="shared" si="1"/>
        <v>0</v>
      </c>
      <c r="I30" s="131">
        <v>0</v>
      </c>
      <c r="J30" s="180">
        <f t="shared" si="2"/>
        <v>0</v>
      </c>
      <c r="K30" s="181">
        <f t="shared" si="3"/>
        <v>0</v>
      </c>
    </row>
    <row r="31" spans="1:11" s="170" customFormat="1" ht="12.75" x14ac:dyDescent="0.2">
      <c r="A31" s="163">
        <v>7</v>
      </c>
      <c r="B31" s="177" t="s">
        <v>132</v>
      </c>
      <c r="C31" s="178" t="s">
        <v>14</v>
      </c>
      <c r="D31" s="166">
        <v>1</v>
      </c>
      <c r="E31" s="131">
        <v>0</v>
      </c>
      <c r="F31" s="179">
        <f t="shared" si="0"/>
        <v>0</v>
      </c>
      <c r="G31" s="131">
        <v>0</v>
      </c>
      <c r="H31" s="179">
        <f t="shared" si="1"/>
        <v>0</v>
      </c>
      <c r="I31" s="131">
        <v>0</v>
      </c>
      <c r="J31" s="180">
        <f t="shared" si="2"/>
        <v>0</v>
      </c>
      <c r="K31" s="181">
        <f t="shared" si="3"/>
        <v>0</v>
      </c>
    </row>
    <row r="32" spans="1:11" s="170" customFormat="1" ht="12.75" x14ac:dyDescent="0.2">
      <c r="A32" s="163">
        <v>8</v>
      </c>
      <c r="B32" s="177" t="s">
        <v>133</v>
      </c>
      <c r="C32" s="178" t="s">
        <v>14</v>
      </c>
      <c r="D32" s="166">
        <v>1</v>
      </c>
      <c r="E32" s="131">
        <v>0</v>
      </c>
      <c r="F32" s="179">
        <f t="shared" si="0"/>
        <v>0</v>
      </c>
      <c r="G32" s="131">
        <v>0</v>
      </c>
      <c r="H32" s="179">
        <f t="shared" si="1"/>
        <v>0</v>
      </c>
      <c r="I32" s="131">
        <v>0</v>
      </c>
      <c r="J32" s="180">
        <f t="shared" si="2"/>
        <v>0</v>
      </c>
      <c r="K32" s="181">
        <f t="shared" si="3"/>
        <v>0</v>
      </c>
    </row>
    <row r="33" spans="1:11" s="170" customFormat="1" ht="12.75" x14ac:dyDescent="0.2">
      <c r="A33" s="163">
        <v>9</v>
      </c>
      <c r="B33" s="177" t="s">
        <v>134</v>
      </c>
      <c r="C33" s="178" t="s">
        <v>14</v>
      </c>
      <c r="D33" s="166">
        <v>1</v>
      </c>
      <c r="E33" s="131">
        <v>0</v>
      </c>
      <c r="F33" s="179">
        <f t="shared" si="0"/>
        <v>0</v>
      </c>
      <c r="G33" s="131">
        <v>0</v>
      </c>
      <c r="H33" s="179">
        <f t="shared" si="1"/>
        <v>0</v>
      </c>
      <c r="I33" s="131">
        <v>0</v>
      </c>
      <c r="J33" s="180">
        <f t="shared" si="2"/>
        <v>0</v>
      </c>
      <c r="K33" s="181">
        <f t="shared" si="3"/>
        <v>0</v>
      </c>
    </row>
    <row r="34" spans="1:11" s="170" customFormat="1" ht="12.75" x14ac:dyDescent="0.2">
      <c r="A34" s="163">
        <v>10</v>
      </c>
      <c r="B34" s="177" t="s">
        <v>135</v>
      </c>
      <c r="C34" s="178" t="s">
        <v>14</v>
      </c>
      <c r="D34" s="166">
        <v>1</v>
      </c>
      <c r="E34" s="131">
        <v>0</v>
      </c>
      <c r="F34" s="179">
        <f t="shared" si="0"/>
        <v>0</v>
      </c>
      <c r="G34" s="131">
        <v>0</v>
      </c>
      <c r="H34" s="179">
        <f t="shared" si="1"/>
        <v>0</v>
      </c>
      <c r="I34" s="131">
        <v>0</v>
      </c>
      <c r="J34" s="180">
        <f t="shared" si="2"/>
        <v>0</v>
      </c>
      <c r="K34" s="181">
        <f t="shared" si="3"/>
        <v>0</v>
      </c>
    </row>
    <row r="35" spans="1:11" s="170" customFormat="1" ht="12.75" x14ac:dyDescent="0.2">
      <c r="A35" s="163">
        <v>11</v>
      </c>
      <c r="B35" s="177" t="s">
        <v>158</v>
      </c>
      <c r="C35" s="178" t="s">
        <v>136</v>
      </c>
      <c r="D35" s="166">
        <v>1</v>
      </c>
      <c r="E35" s="131">
        <v>0</v>
      </c>
      <c r="F35" s="179">
        <f t="shared" si="0"/>
        <v>0</v>
      </c>
      <c r="G35" s="131">
        <v>0</v>
      </c>
      <c r="H35" s="179">
        <f t="shared" si="1"/>
        <v>0</v>
      </c>
      <c r="I35" s="131">
        <v>0</v>
      </c>
      <c r="J35" s="180">
        <f t="shared" si="2"/>
        <v>0</v>
      </c>
      <c r="K35" s="181">
        <f t="shared" si="3"/>
        <v>0</v>
      </c>
    </row>
    <row r="36" spans="1:11" s="170" customFormat="1" ht="12.75" x14ac:dyDescent="0.2">
      <c r="A36" s="163">
        <v>12</v>
      </c>
      <c r="B36" s="177" t="s">
        <v>137</v>
      </c>
      <c r="C36" s="178" t="s">
        <v>136</v>
      </c>
      <c r="D36" s="166">
        <v>1</v>
      </c>
      <c r="E36" s="131">
        <v>0</v>
      </c>
      <c r="F36" s="179">
        <f t="shared" si="0"/>
        <v>0</v>
      </c>
      <c r="G36" s="131">
        <v>0</v>
      </c>
      <c r="H36" s="179">
        <f t="shared" si="1"/>
        <v>0</v>
      </c>
      <c r="I36" s="131">
        <v>0</v>
      </c>
      <c r="J36" s="180">
        <f t="shared" si="2"/>
        <v>0</v>
      </c>
      <c r="K36" s="181">
        <f t="shared" si="3"/>
        <v>0</v>
      </c>
    </row>
    <row r="37" spans="1:11" s="170" customFormat="1" ht="12.75" x14ac:dyDescent="0.2">
      <c r="A37" s="163">
        <v>13</v>
      </c>
      <c r="B37" s="177" t="s">
        <v>138</v>
      </c>
      <c r="C37" s="178" t="s">
        <v>136</v>
      </c>
      <c r="D37" s="166">
        <v>1</v>
      </c>
      <c r="E37" s="131">
        <v>0</v>
      </c>
      <c r="F37" s="179">
        <f t="shared" si="0"/>
        <v>0</v>
      </c>
      <c r="G37" s="131">
        <v>0</v>
      </c>
      <c r="H37" s="179">
        <f t="shared" si="1"/>
        <v>0</v>
      </c>
      <c r="I37" s="131">
        <v>0</v>
      </c>
      <c r="J37" s="180">
        <f t="shared" si="2"/>
        <v>0</v>
      </c>
      <c r="K37" s="181">
        <f t="shared" si="3"/>
        <v>0</v>
      </c>
    </row>
    <row r="38" spans="1:11" s="170" customFormat="1" ht="12" x14ac:dyDescent="0.2">
      <c r="A38" s="221" t="s">
        <v>101</v>
      </c>
      <c r="B38" s="221"/>
      <c r="C38" s="221"/>
      <c r="D38" s="221"/>
      <c r="E38" s="171"/>
      <c r="F38" s="172"/>
      <c r="G38" s="171"/>
      <c r="H38" s="172"/>
      <c r="I38" s="171"/>
      <c r="J38" s="173"/>
      <c r="K38" s="174"/>
    </row>
    <row r="39" spans="1:11" s="170" customFormat="1" ht="12.75" x14ac:dyDescent="0.2">
      <c r="A39" s="182">
        <v>1</v>
      </c>
      <c r="B39" s="175" t="s">
        <v>139</v>
      </c>
      <c r="C39" s="176" t="s">
        <v>14</v>
      </c>
      <c r="D39" s="166">
        <v>4</v>
      </c>
      <c r="E39" s="131">
        <v>0</v>
      </c>
      <c r="F39" s="167">
        <f t="shared" si="0"/>
        <v>0</v>
      </c>
      <c r="G39" s="131">
        <v>0</v>
      </c>
      <c r="H39" s="167">
        <f t="shared" si="1"/>
        <v>0</v>
      </c>
      <c r="I39" s="131">
        <v>0</v>
      </c>
      <c r="J39" s="168">
        <f t="shared" si="2"/>
        <v>0</v>
      </c>
      <c r="K39" s="169">
        <f t="shared" si="3"/>
        <v>0</v>
      </c>
    </row>
    <row r="40" spans="1:11" s="170" customFormat="1" ht="12.75" x14ac:dyDescent="0.2">
      <c r="A40" s="182">
        <v>2</v>
      </c>
      <c r="B40" s="175" t="s">
        <v>140</v>
      </c>
      <c r="C40" s="176" t="s">
        <v>14</v>
      </c>
      <c r="D40" s="166">
        <v>21</v>
      </c>
      <c r="E40" s="131">
        <v>0</v>
      </c>
      <c r="F40" s="167">
        <f t="shared" si="0"/>
        <v>0</v>
      </c>
      <c r="G40" s="131">
        <v>0</v>
      </c>
      <c r="H40" s="167">
        <f t="shared" si="1"/>
        <v>0</v>
      </c>
      <c r="I40" s="131">
        <v>0</v>
      </c>
      <c r="J40" s="168">
        <f t="shared" si="2"/>
        <v>0</v>
      </c>
      <c r="K40" s="169">
        <f t="shared" si="3"/>
        <v>0</v>
      </c>
    </row>
    <row r="41" spans="1:11" s="170" customFormat="1" ht="12" x14ac:dyDescent="0.2">
      <c r="A41" s="217" t="s">
        <v>102</v>
      </c>
      <c r="B41" s="218"/>
      <c r="C41" s="218"/>
      <c r="D41" s="219"/>
      <c r="E41" s="171"/>
      <c r="F41" s="172"/>
      <c r="G41" s="171"/>
      <c r="H41" s="172"/>
      <c r="I41" s="171"/>
      <c r="J41" s="173"/>
      <c r="K41" s="174"/>
    </row>
    <row r="42" spans="1:11" s="170" customFormat="1" ht="24" x14ac:dyDescent="0.2">
      <c r="A42" s="183">
        <v>1</v>
      </c>
      <c r="B42" s="184" t="s">
        <v>141</v>
      </c>
      <c r="C42" s="185" t="s">
        <v>14</v>
      </c>
      <c r="D42" s="186">
        <v>28</v>
      </c>
      <c r="E42" s="131">
        <v>0</v>
      </c>
      <c r="F42" s="167">
        <f t="shared" si="0"/>
        <v>0</v>
      </c>
      <c r="G42" s="131">
        <v>0</v>
      </c>
      <c r="H42" s="167">
        <f t="shared" si="1"/>
        <v>0</v>
      </c>
      <c r="I42" s="131">
        <v>0</v>
      </c>
      <c r="J42" s="168">
        <f t="shared" si="2"/>
        <v>0</v>
      </c>
      <c r="K42" s="169">
        <f t="shared" si="3"/>
        <v>0</v>
      </c>
    </row>
    <row r="43" spans="1:11" s="170" customFormat="1" ht="36" x14ac:dyDescent="0.2">
      <c r="A43" s="183">
        <v>2</v>
      </c>
      <c r="B43" s="184" t="s">
        <v>159</v>
      </c>
      <c r="C43" s="185" t="s">
        <v>14</v>
      </c>
      <c r="D43" s="186">
        <v>36</v>
      </c>
      <c r="E43" s="131">
        <v>0</v>
      </c>
      <c r="F43" s="167">
        <f t="shared" si="0"/>
        <v>0</v>
      </c>
      <c r="G43" s="131">
        <v>0</v>
      </c>
      <c r="H43" s="167">
        <f t="shared" si="1"/>
        <v>0</v>
      </c>
      <c r="I43" s="131">
        <v>0</v>
      </c>
      <c r="J43" s="168">
        <f t="shared" si="2"/>
        <v>0</v>
      </c>
      <c r="K43" s="169">
        <f t="shared" si="3"/>
        <v>0</v>
      </c>
    </row>
    <row r="44" spans="1:11" s="170" customFormat="1" ht="24" x14ac:dyDescent="0.2">
      <c r="A44" s="183">
        <v>3</v>
      </c>
      <c r="B44" s="184" t="s">
        <v>142</v>
      </c>
      <c r="C44" s="185" t="s">
        <v>14</v>
      </c>
      <c r="D44" s="186">
        <v>3</v>
      </c>
      <c r="E44" s="131">
        <v>0</v>
      </c>
      <c r="F44" s="167">
        <f t="shared" si="0"/>
        <v>0</v>
      </c>
      <c r="G44" s="131">
        <v>0</v>
      </c>
      <c r="H44" s="167">
        <f t="shared" si="1"/>
        <v>0</v>
      </c>
      <c r="I44" s="131">
        <v>0</v>
      </c>
      <c r="J44" s="168">
        <f t="shared" si="2"/>
        <v>0</v>
      </c>
      <c r="K44" s="169">
        <f t="shared" si="3"/>
        <v>0</v>
      </c>
    </row>
    <row r="45" spans="1:11" s="170" customFormat="1" ht="12" x14ac:dyDescent="0.2">
      <c r="A45" s="217" t="s">
        <v>24</v>
      </c>
      <c r="B45" s="218"/>
      <c r="C45" s="218"/>
      <c r="D45" s="219"/>
      <c r="E45" s="171"/>
      <c r="F45" s="172"/>
      <c r="G45" s="171"/>
      <c r="H45" s="172"/>
      <c r="I45" s="171"/>
      <c r="J45" s="173"/>
      <c r="K45" s="174"/>
    </row>
    <row r="46" spans="1:11" s="170" customFormat="1" ht="12.75" x14ac:dyDescent="0.2">
      <c r="A46" s="163">
        <v>1</v>
      </c>
      <c r="B46" s="187" t="s">
        <v>143</v>
      </c>
      <c r="C46" s="163" t="s">
        <v>23</v>
      </c>
      <c r="D46" s="188">
        <v>150</v>
      </c>
      <c r="E46" s="131">
        <v>0</v>
      </c>
      <c r="F46" s="167">
        <f t="shared" si="0"/>
        <v>0</v>
      </c>
      <c r="G46" s="131">
        <v>0</v>
      </c>
      <c r="H46" s="167">
        <f t="shared" si="1"/>
        <v>0</v>
      </c>
      <c r="I46" s="131">
        <v>0</v>
      </c>
      <c r="J46" s="168">
        <f t="shared" si="2"/>
        <v>0</v>
      </c>
      <c r="K46" s="169">
        <f t="shared" si="3"/>
        <v>0</v>
      </c>
    </row>
    <row r="47" spans="1:11" s="170" customFormat="1" ht="12.75" x14ac:dyDescent="0.2">
      <c r="A47" s="163">
        <v>2</v>
      </c>
      <c r="B47" s="187" t="s">
        <v>144</v>
      </c>
      <c r="C47" s="163" t="s">
        <v>23</v>
      </c>
      <c r="D47" s="188">
        <v>75</v>
      </c>
      <c r="E47" s="131">
        <v>0</v>
      </c>
      <c r="F47" s="167">
        <f t="shared" si="0"/>
        <v>0</v>
      </c>
      <c r="G47" s="131">
        <v>0</v>
      </c>
      <c r="H47" s="167">
        <f t="shared" si="1"/>
        <v>0</v>
      </c>
      <c r="I47" s="131">
        <v>0</v>
      </c>
      <c r="J47" s="168">
        <f t="shared" si="2"/>
        <v>0</v>
      </c>
      <c r="K47" s="169">
        <f t="shared" si="3"/>
        <v>0</v>
      </c>
    </row>
    <row r="48" spans="1:11" s="170" customFormat="1" ht="12.75" x14ac:dyDescent="0.2">
      <c r="A48" s="163">
        <v>3</v>
      </c>
      <c r="B48" s="187" t="s">
        <v>145</v>
      </c>
      <c r="C48" s="176" t="s">
        <v>14</v>
      </c>
      <c r="D48" s="188">
        <v>5</v>
      </c>
      <c r="E48" s="131">
        <v>0</v>
      </c>
      <c r="F48" s="167">
        <f t="shared" si="0"/>
        <v>0</v>
      </c>
      <c r="G48" s="131">
        <v>0</v>
      </c>
      <c r="H48" s="167">
        <f t="shared" si="1"/>
        <v>0</v>
      </c>
      <c r="I48" s="131">
        <v>0</v>
      </c>
      <c r="J48" s="168">
        <f t="shared" si="2"/>
        <v>0</v>
      </c>
      <c r="K48" s="169">
        <f t="shared" si="3"/>
        <v>0</v>
      </c>
    </row>
    <row r="49" spans="1:11" s="170" customFormat="1" ht="12.75" x14ac:dyDescent="0.2">
      <c r="A49" s="163">
        <v>4</v>
      </c>
      <c r="B49" s="175" t="s">
        <v>146</v>
      </c>
      <c r="C49" s="176" t="s">
        <v>14</v>
      </c>
      <c r="D49" s="166">
        <v>4</v>
      </c>
      <c r="E49" s="131">
        <v>0</v>
      </c>
      <c r="F49" s="167">
        <f>E49*D49</f>
        <v>0</v>
      </c>
      <c r="G49" s="131">
        <v>0</v>
      </c>
      <c r="H49" s="167">
        <f>G49*D49</f>
        <v>0</v>
      </c>
      <c r="I49" s="131">
        <v>0</v>
      </c>
      <c r="J49" s="168">
        <f>I49*D49</f>
        <v>0</v>
      </c>
      <c r="K49" s="169">
        <f>F49+H49+J49</f>
        <v>0</v>
      </c>
    </row>
    <row r="50" spans="1:11" s="170" customFormat="1" ht="12" x14ac:dyDescent="0.2">
      <c r="A50" s="217" t="s">
        <v>84</v>
      </c>
      <c r="B50" s="218" t="s">
        <v>84</v>
      </c>
      <c r="C50" s="218"/>
      <c r="D50" s="219"/>
      <c r="E50" s="171"/>
      <c r="F50" s="172"/>
      <c r="G50" s="171"/>
      <c r="H50" s="172"/>
      <c r="I50" s="171"/>
      <c r="J50" s="173"/>
      <c r="K50" s="174"/>
    </row>
    <row r="51" spans="1:11" s="170" customFormat="1" ht="12" x14ac:dyDescent="0.2">
      <c r="A51" s="163">
        <v>1</v>
      </c>
      <c r="B51" s="187" t="s">
        <v>90</v>
      </c>
      <c r="C51" s="163" t="s">
        <v>23</v>
      </c>
      <c r="D51" s="163">
        <v>50</v>
      </c>
      <c r="E51" s="131">
        <v>0</v>
      </c>
      <c r="F51" s="167">
        <f t="shared" ref="F51:F54" si="4">E51*D51</f>
        <v>0</v>
      </c>
      <c r="G51" s="131">
        <v>0</v>
      </c>
      <c r="H51" s="167">
        <f t="shared" ref="H51:H54" si="5">G51*D51</f>
        <v>0</v>
      </c>
      <c r="I51" s="131">
        <v>0</v>
      </c>
      <c r="J51" s="168">
        <f t="shared" ref="J51:J54" si="6">I51*D51</f>
        <v>0</v>
      </c>
      <c r="K51" s="169">
        <f t="shared" ref="K51:K54" si="7">F51+H51+J51</f>
        <v>0</v>
      </c>
    </row>
    <row r="52" spans="1:11" s="170" customFormat="1" ht="12" x14ac:dyDescent="0.2">
      <c r="A52" s="163">
        <v>2</v>
      </c>
      <c r="B52" s="187" t="s">
        <v>87</v>
      </c>
      <c r="C52" s="163" t="s">
        <v>14</v>
      </c>
      <c r="D52" s="163">
        <v>50</v>
      </c>
      <c r="E52" s="131">
        <v>0</v>
      </c>
      <c r="F52" s="167">
        <f t="shared" si="4"/>
        <v>0</v>
      </c>
      <c r="G52" s="131">
        <v>0</v>
      </c>
      <c r="H52" s="167">
        <f t="shared" si="5"/>
        <v>0</v>
      </c>
      <c r="I52" s="131">
        <v>0</v>
      </c>
      <c r="J52" s="168">
        <f t="shared" si="6"/>
        <v>0</v>
      </c>
      <c r="K52" s="169">
        <f t="shared" si="7"/>
        <v>0</v>
      </c>
    </row>
    <row r="53" spans="1:11" s="170" customFormat="1" ht="12" x14ac:dyDescent="0.2">
      <c r="A53" s="163">
        <v>3</v>
      </c>
      <c r="B53" s="187" t="s">
        <v>91</v>
      </c>
      <c r="C53" s="163" t="s">
        <v>14</v>
      </c>
      <c r="D53" s="163">
        <v>50</v>
      </c>
      <c r="E53" s="131">
        <v>0</v>
      </c>
      <c r="F53" s="167">
        <f t="shared" si="4"/>
        <v>0</v>
      </c>
      <c r="G53" s="131">
        <v>0</v>
      </c>
      <c r="H53" s="167">
        <f t="shared" si="5"/>
        <v>0</v>
      </c>
      <c r="I53" s="131">
        <v>0</v>
      </c>
      <c r="J53" s="168">
        <f t="shared" si="6"/>
        <v>0</v>
      </c>
      <c r="K53" s="169">
        <f t="shared" si="7"/>
        <v>0</v>
      </c>
    </row>
    <row r="54" spans="1:11" s="170" customFormat="1" ht="12" x14ac:dyDescent="0.2">
      <c r="A54" s="189">
        <v>4</v>
      </c>
      <c r="B54" s="187" t="s">
        <v>92</v>
      </c>
      <c r="C54" s="163" t="s">
        <v>14</v>
      </c>
      <c r="D54" s="163">
        <v>100</v>
      </c>
      <c r="E54" s="131">
        <v>0</v>
      </c>
      <c r="F54" s="167">
        <f t="shared" si="4"/>
        <v>0</v>
      </c>
      <c r="G54" s="131">
        <v>0</v>
      </c>
      <c r="H54" s="167">
        <f t="shared" si="5"/>
        <v>0</v>
      </c>
      <c r="I54" s="131">
        <v>0</v>
      </c>
      <c r="J54" s="168">
        <f t="shared" si="6"/>
        <v>0</v>
      </c>
      <c r="K54" s="169">
        <f t="shared" si="7"/>
        <v>0</v>
      </c>
    </row>
    <row r="55" spans="1:11" s="170" customFormat="1" ht="12" x14ac:dyDescent="0.2">
      <c r="A55" s="217" t="s">
        <v>25</v>
      </c>
      <c r="B55" s="218" t="s">
        <v>84</v>
      </c>
      <c r="C55" s="218"/>
      <c r="D55" s="219"/>
      <c r="E55" s="171"/>
      <c r="F55" s="172"/>
      <c r="G55" s="171"/>
      <c r="H55" s="172"/>
      <c r="I55" s="171"/>
      <c r="J55" s="173"/>
      <c r="K55" s="174"/>
    </row>
    <row r="56" spans="1:11" s="85" customFormat="1" ht="12.75" x14ac:dyDescent="0.25">
      <c r="A56" s="190">
        <v>1</v>
      </c>
      <c r="B56" s="191" t="s">
        <v>147</v>
      </c>
      <c r="C56" s="138" t="s">
        <v>14</v>
      </c>
      <c r="D56" s="146">
        <v>120</v>
      </c>
      <c r="E56" s="110">
        <v>0</v>
      </c>
      <c r="F56" s="111">
        <f t="shared" ref="F56:F60" si="8">E56*D56</f>
        <v>0</v>
      </c>
      <c r="G56" s="110">
        <v>0</v>
      </c>
      <c r="H56" s="111">
        <f t="shared" ref="H56:H60" si="9">G56*D56</f>
        <v>0</v>
      </c>
      <c r="I56" s="131">
        <v>0</v>
      </c>
      <c r="J56" s="112">
        <f t="shared" ref="J56:J60" si="10">I56*D56</f>
        <v>0</v>
      </c>
      <c r="K56" s="111">
        <f t="shared" ref="K56:K60" si="11">F56+H56+J56</f>
        <v>0</v>
      </c>
    </row>
    <row r="57" spans="1:11" s="85" customFormat="1" ht="12.75" x14ac:dyDescent="0.25">
      <c r="A57" s="190">
        <v>2</v>
      </c>
      <c r="B57" s="113" t="s">
        <v>103</v>
      </c>
      <c r="C57" s="118" t="s">
        <v>20</v>
      </c>
      <c r="D57" s="147">
        <v>48</v>
      </c>
      <c r="E57" s="110">
        <v>0</v>
      </c>
      <c r="F57" s="111">
        <f t="shared" si="8"/>
        <v>0</v>
      </c>
      <c r="G57" s="110">
        <v>0</v>
      </c>
      <c r="H57" s="111">
        <f t="shared" si="9"/>
        <v>0</v>
      </c>
      <c r="I57" s="131">
        <v>0</v>
      </c>
      <c r="J57" s="112">
        <f t="shared" si="10"/>
        <v>0</v>
      </c>
      <c r="K57" s="111">
        <f t="shared" si="11"/>
        <v>0</v>
      </c>
    </row>
    <row r="58" spans="1:11" s="85" customFormat="1" ht="12.75" x14ac:dyDescent="0.25">
      <c r="A58" s="190">
        <v>3</v>
      </c>
      <c r="B58" s="113" t="s">
        <v>148</v>
      </c>
      <c r="C58" s="114" t="s">
        <v>14</v>
      </c>
      <c r="D58" s="147">
        <v>5</v>
      </c>
      <c r="E58" s="110">
        <v>0</v>
      </c>
      <c r="F58" s="111">
        <f t="shared" si="8"/>
        <v>0</v>
      </c>
      <c r="G58" s="110">
        <v>0</v>
      </c>
      <c r="H58" s="111">
        <f t="shared" si="9"/>
        <v>0</v>
      </c>
      <c r="I58" s="131">
        <v>0</v>
      </c>
      <c r="J58" s="112">
        <f t="shared" si="10"/>
        <v>0</v>
      </c>
      <c r="K58" s="111">
        <f t="shared" si="11"/>
        <v>0</v>
      </c>
    </row>
    <row r="59" spans="1:11" s="85" customFormat="1" ht="12.75" x14ac:dyDescent="0.25">
      <c r="A59" s="190">
        <v>4</v>
      </c>
      <c r="B59" s="192" t="s">
        <v>149</v>
      </c>
      <c r="C59" s="114" t="s">
        <v>14</v>
      </c>
      <c r="D59" s="147">
        <v>120</v>
      </c>
      <c r="E59" s="110">
        <v>0</v>
      </c>
      <c r="F59" s="111">
        <f t="shared" si="8"/>
        <v>0</v>
      </c>
      <c r="G59" s="110">
        <v>0</v>
      </c>
      <c r="H59" s="111">
        <f t="shared" si="9"/>
        <v>0</v>
      </c>
      <c r="I59" s="131">
        <v>0</v>
      </c>
      <c r="J59" s="112">
        <f t="shared" si="10"/>
        <v>0</v>
      </c>
      <c r="K59" s="111">
        <f t="shared" si="11"/>
        <v>0</v>
      </c>
    </row>
    <row r="60" spans="1:11" s="85" customFormat="1" ht="12.75" x14ac:dyDescent="0.25">
      <c r="A60" s="190">
        <v>5</v>
      </c>
      <c r="B60" s="192" t="s">
        <v>150</v>
      </c>
      <c r="C60" s="114" t="s">
        <v>14</v>
      </c>
      <c r="D60" s="147">
        <v>120</v>
      </c>
      <c r="E60" s="110">
        <v>0</v>
      </c>
      <c r="F60" s="111">
        <f t="shared" si="8"/>
        <v>0</v>
      </c>
      <c r="G60" s="110">
        <v>0</v>
      </c>
      <c r="H60" s="111">
        <f t="shared" si="9"/>
        <v>0</v>
      </c>
      <c r="I60" s="131">
        <v>0</v>
      </c>
      <c r="J60" s="112">
        <f t="shared" si="10"/>
        <v>0</v>
      </c>
      <c r="K60" s="111">
        <f t="shared" si="11"/>
        <v>0</v>
      </c>
    </row>
    <row r="61" spans="1:11" s="91" customFormat="1" ht="12.75" x14ac:dyDescent="0.25">
      <c r="A61" s="87"/>
      <c r="B61" s="88" t="s">
        <v>30</v>
      </c>
      <c r="C61" s="87"/>
      <c r="D61" s="86"/>
      <c r="E61" s="89"/>
      <c r="F61" s="9">
        <f>SUM(F12:F60)</f>
        <v>0</v>
      </c>
      <c r="G61" s="90"/>
      <c r="H61" s="9">
        <f>SUM(H12:H60)</f>
        <v>0</v>
      </c>
      <c r="I61" s="9"/>
      <c r="J61" s="9">
        <f>SUM(J12:J60)</f>
        <v>0</v>
      </c>
      <c r="K61" s="9">
        <f>F61+H61+J61</f>
        <v>0</v>
      </c>
    </row>
    <row r="62" spans="1:11" s="91" customFormat="1" ht="12.75" x14ac:dyDescent="0.25">
      <c r="A62" s="87"/>
      <c r="B62" s="92" t="s">
        <v>31</v>
      </c>
      <c r="C62" s="87"/>
      <c r="D62" s="93">
        <v>0</v>
      </c>
      <c r="E62" s="89"/>
      <c r="F62" s="9"/>
      <c r="G62" s="90"/>
      <c r="H62" s="9"/>
      <c r="I62" s="9"/>
      <c r="J62" s="46"/>
      <c r="K62" s="46">
        <f>H61*D62</f>
        <v>0</v>
      </c>
    </row>
    <row r="63" spans="1:11" s="91" customFormat="1" ht="12.75" x14ac:dyDescent="0.25">
      <c r="A63" s="87"/>
      <c r="B63" s="92" t="s">
        <v>32</v>
      </c>
      <c r="C63" s="87"/>
      <c r="D63" s="87"/>
      <c r="E63" s="89"/>
      <c r="F63" s="46"/>
      <c r="G63" s="94"/>
      <c r="H63" s="46"/>
      <c r="I63" s="46"/>
      <c r="J63" s="46"/>
      <c r="K63" s="9">
        <f>K62+K61</f>
        <v>0</v>
      </c>
    </row>
    <row r="64" spans="1:11" s="91" customFormat="1" ht="12.75" x14ac:dyDescent="0.25">
      <c r="A64" s="87"/>
      <c r="B64" s="92" t="s">
        <v>33</v>
      </c>
      <c r="C64" s="87"/>
      <c r="D64" s="93">
        <v>0</v>
      </c>
      <c r="E64" s="89"/>
      <c r="F64" s="46"/>
      <c r="G64" s="94"/>
      <c r="H64" s="46"/>
      <c r="I64" s="46"/>
      <c r="J64" s="46"/>
      <c r="K64" s="46">
        <f>K63*D64</f>
        <v>0</v>
      </c>
    </row>
    <row r="65" spans="1:12" s="91" customFormat="1" ht="12.75" x14ac:dyDescent="0.25">
      <c r="A65" s="87"/>
      <c r="B65" s="88" t="s">
        <v>32</v>
      </c>
      <c r="C65" s="87"/>
      <c r="D65" s="87"/>
      <c r="E65" s="89"/>
      <c r="F65" s="46"/>
      <c r="G65" s="94"/>
      <c r="H65" s="46"/>
      <c r="I65" s="46"/>
      <c r="J65" s="46"/>
      <c r="K65" s="9">
        <f>K63+K64</f>
        <v>0</v>
      </c>
    </row>
    <row r="66" spans="1:12" s="91" customFormat="1" ht="12.75" x14ac:dyDescent="0.25">
      <c r="A66" s="95"/>
      <c r="B66" s="96" t="s">
        <v>34</v>
      </c>
      <c r="C66" s="51"/>
      <c r="D66" s="61">
        <v>0.18</v>
      </c>
      <c r="E66" s="89"/>
      <c r="F66" s="46"/>
      <c r="G66" s="94"/>
      <c r="H66" s="46"/>
      <c r="I66" s="46"/>
      <c r="J66" s="46"/>
      <c r="K66" s="46">
        <f>K65*D66</f>
        <v>0</v>
      </c>
    </row>
    <row r="67" spans="1:12" s="91" customFormat="1" ht="12.75" x14ac:dyDescent="0.25">
      <c r="A67" s="97"/>
      <c r="B67" s="98" t="s">
        <v>35</v>
      </c>
      <c r="C67" s="42"/>
      <c r="D67" s="42"/>
      <c r="E67" s="99"/>
      <c r="F67" s="66"/>
      <c r="G67" s="66"/>
      <c r="H67" s="66"/>
      <c r="I67" s="66"/>
      <c r="J67" s="66"/>
      <c r="K67" s="67">
        <f>SUM(K65:K66)</f>
        <v>0</v>
      </c>
    </row>
    <row r="68" spans="1:12" x14ac:dyDescent="0.25">
      <c r="G68" s="100"/>
    </row>
    <row r="69" spans="1:12" x14ac:dyDescent="0.25">
      <c r="G69" s="100"/>
    </row>
    <row r="70" spans="1:12" x14ac:dyDescent="0.25">
      <c r="G70" s="100"/>
    </row>
    <row r="71" spans="1:12" x14ac:dyDescent="0.25">
      <c r="G71" s="100"/>
    </row>
    <row r="72" spans="1:12" s="100" customFormat="1" x14ac:dyDescent="0.25">
      <c r="A72" s="16"/>
      <c r="B72" s="17"/>
      <c r="C72" s="16"/>
      <c r="D72" s="101"/>
      <c r="E72" s="102"/>
      <c r="F72" s="16"/>
      <c r="H72" s="16"/>
      <c r="I72" s="16"/>
      <c r="J72" s="16"/>
      <c r="K72" s="16"/>
      <c r="L72" s="103"/>
    </row>
    <row r="73" spans="1:12" s="100" customFormat="1" x14ac:dyDescent="0.25">
      <c r="B73" s="104"/>
      <c r="D73" s="105"/>
      <c r="E73" s="103"/>
      <c r="L73" s="103"/>
    </row>
    <row r="74" spans="1:12" s="100" customFormat="1" x14ac:dyDescent="0.25">
      <c r="B74" s="104"/>
      <c r="D74" s="105"/>
      <c r="E74" s="103"/>
      <c r="G74" s="16"/>
      <c r="L74" s="103"/>
    </row>
    <row r="75" spans="1:12" x14ac:dyDescent="0.25">
      <c r="G75" s="16"/>
    </row>
    <row r="76" spans="1:12" x14ac:dyDescent="0.25">
      <c r="G76" s="16"/>
    </row>
    <row r="77" spans="1:12" x14ac:dyDescent="0.25">
      <c r="G77" s="16"/>
    </row>
    <row r="78" spans="1:12" x14ac:dyDescent="0.25">
      <c r="G78" s="16"/>
    </row>
    <row r="79" spans="1:12" x14ac:dyDescent="0.25">
      <c r="G79" s="16"/>
    </row>
    <row r="80" spans="1:12" x14ac:dyDescent="0.25">
      <c r="G80" s="16"/>
    </row>
    <row r="81" spans="7:7" x14ac:dyDescent="0.25">
      <c r="G81" s="16"/>
    </row>
    <row r="82" spans="7:7" x14ac:dyDescent="0.25">
      <c r="G82" s="16"/>
    </row>
    <row r="83" spans="7:7" x14ac:dyDescent="0.25">
      <c r="G83" s="16"/>
    </row>
    <row r="84" spans="7:7" x14ac:dyDescent="0.25">
      <c r="G84" s="16"/>
    </row>
    <row r="85" spans="7:7" x14ac:dyDescent="0.25">
      <c r="G85" s="16"/>
    </row>
    <row r="86" spans="7:7" x14ac:dyDescent="0.25">
      <c r="G86" s="16"/>
    </row>
    <row r="87" spans="7:7" x14ac:dyDescent="0.25">
      <c r="G87" s="16"/>
    </row>
    <row r="88" spans="7:7" x14ac:dyDescent="0.25">
      <c r="G88" s="16"/>
    </row>
    <row r="89" spans="7:7" x14ac:dyDescent="0.25">
      <c r="G89" s="16"/>
    </row>
    <row r="90" spans="7:7" x14ac:dyDescent="0.25">
      <c r="G90" s="16"/>
    </row>
    <row r="91" spans="7:7" x14ac:dyDescent="0.25">
      <c r="G91" s="16"/>
    </row>
    <row r="92" spans="7:7" x14ac:dyDescent="0.25">
      <c r="G92" s="16"/>
    </row>
    <row r="93" spans="7:7" x14ac:dyDescent="0.25">
      <c r="G93" s="16"/>
    </row>
    <row r="94" spans="7:7" x14ac:dyDescent="0.25">
      <c r="G94" s="16"/>
    </row>
    <row r="95" spans="7:7" x14ac:dyDescent="0.25">
      <c r="G95" s="16"/>
    </row>
    <row r="96" spans="7:7" x14ac:dyDescent="0.25">
      <c r="G96" s="16"/>
    </row>
    <row r="97" spans="7:7" x14ac:dyDescent="0.25">
      <c r="G97" s="16"/>
    </row>
    <row r="98" spans="7:7" x14ac:dyDescent="0.25">
      <c r="G98" s="16"/>
    </row>
    <row r="99" spans="7:7" x14ac:dyDescent="0.25">
      <c r="G99" s="16"/>
    </row>
    <row r="100" spans="7:7" x14ac:dyDescent="0.25">
      <c r="G100" s="16"/>
    </row>
    <row r="101" spans="7:7" x14ac:dyDescent="0.25">
      <c r="G101" s="16"/>
    </row>
    <row r="102" spans="7:7" x14ac:dyDescent="0.25">
      <c r="G102" s="16"/>
    </row>
    <row r="103" spans="7:7" x14ac:dyDescent="0.25">
      <c r="G103" s="16"/>
    </row>
    <row r="104" spans="7:7" x14ac:dyDescent="0.25">
      <c r="G104" s="16"/>
    </row>
    <row r="105" spans="7:7" x14ac:dyDescent="0.25">
      <c r="G105" s="16"/>
    </row>
    <row r="106" spans="7:7" x14ac:dyDescent="0.25">
      <c r="G106" s="16"/>
    </row>
    <row r="107" spans="7:7" x14ac:dyDescent="0.25">
      <c r="G107" s="16"/>
    </row>
    <row r="108" spans="7:7" x14ac:dyDescent="0.25">
      <c r="G108" s="16"/>
    </row>
  </sheetData>
  <mergeCells count="14">
    <mergeCell ref="B2:K2"/>
    <mergeCell ref="A50:D50"/>
    <mergeCell ref="A55:D55"/>
    <mergeCell ref="A14:D14"/>
    <mergeCell ref="A24:D24"/>
    <mergeCell ref="A38:D38"/>
    <mergeCell ref="A41:D41"/>
    <mergeCell ref="A45:D45"/>
    <mergeCell ref="A11:C11"/>
    <mergeCell ref="E7:J7"/>
    <mergeCell ref="A4:B4"/>
    <mergeCell ref="E8:F8"/>
    <mergeCell ref="G8:H8"/>
    <mergeCell ref="I8:J8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ნაკრები</vt:lpstr>
      <vt:lpstr>სამშენებლო</vt:lpstr>
      <vt:lpstr>ელ. სამუშაოები სუსტი დენები </vt:lpstr>
      <vt:lpstr>სამშენებლო!Print_Area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2022-08-24T13:26:11Z</dcterms:modified>
</cp:coreProperties>
</file>